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USUARIO\Documents\Canal Capital\Anteproyecto 2026\"/>
    </mc:Choice>
  </mc:AlternateContent>
  <xr:revisionPtr revIDLastSave="0" documentId="8_{B8076715-85A6-488E-83A6-8CB4504856CB}" xr6:coauthVersionLast="47" xr6:coauthVersionMax="47" xr10:uidLastSave="{00000000-0000-0000-0000-000000000000}"/>
  <bookViews>
    <workbookView xWindow="20370" yWindow="-1785" windowWidth="29040" windowHeight="15720" xr2:uid="{00000000-000D-0000-FFFF-FFFF00000000}"/>
  </bookViews>
  <sheets>
    <sheet name="102-F.01" sheetId="2" r:id="rId1"/>
  </sheets>
  <calcPr calcId="191029"/>
</workbook>
</file>

<file path=xl/calcChain.xml><?xml version="1.0" encoding="utf-8"?>
<calcChain xmlns="http://schemas.openxmlformats.org/spreadsheetml/2006/main">
  <c r="Q18" i="2" l="1"/>
  <c r="G124" i="2"/>
  <c r="G122" i="2" s="1"/>
  <c r="H123" i="2"/>
  <c r="G123" i="2"/>
  <c r="E120" i="2"/>
  <c r="F120" i="2"/>
  <c r="C122" i="2"/>
  <c r="C120" i="2" s="1"/>
  <c r="D122" i="2"/>
  <c r="P122" i="2" s="1"/>
  <c r="E122" i="2"/>
  <c r="F122" i="2"/>
  <c r="B122" i="2"/>
  <c r="B120" i="2" s="1"/>
  <c r="H114" i="2"/>
  <c r="I114" i="2" s="1"/>
  <c r="G114" i="2"/>
  <c r="H100" i="2"/>
  <c r="I100" i="2" s="1"/>
  <c r="G100" i="2"/>
  <c r="H95" i="2"/>
  <c r="S95" i="2" s="1"/>
  <c r="G95" i="2"/>
  <c r="H88" i="2"/>
  <c r="S88" i="2" s="1"/>
  <c r="G88" i="2"/>
  <c r="G87" i="2"/>
  <c r="H87" i="2" s="1"/>
  <c r="H81" i="2"/>
  <c r="G81" i="2"/>
  <c r="I80" i="2"/>
  <c r="T80" i="2" s="1"/>
  <c r="H80" i="2"/>
  <c r="G80" i="2"/>
  <c r="G79" i="2"/>
  <c r="H79" i="2" s="1"/>
  <c r="H54" i="2"/>
  <c r="S54" i="2" s="1"/>
  <c r="G54" i="2"/>
  <c r="H32" i="2"/>
  <c r="I32" i="2" s="1"/>
  <c r="G32" i="2"/>
  <c r="H23" i="2"/>
  <c r="G23" i="2"/>
  <c r="G22" i="2"/>
  <c r="H22" i="2" s="1"/>
  <c r="H11" i="2"/>
  <c r="G11" i="2"/>
  <c r="Q124" i="2"/>
  <c r="P124" i="2"/>
  <c r="S123" i="2"/>
  <c r="R123" i="2"/>
  <c r="Q123" i="2"/>
  <c r="P123" i="2"/>
  <c r="Z121" i="2"/>
  <c r="Y121" i="2"/>
  <c r="X121" i="2"/>
  <c r="W121" i="2"/>
  <c r="V121" i="2"/>
  <c r="U121" i="2"/>
  <c r="T121" i="2"/>
  <c r="S121" i="2"/>
  <c r="R121" i="2"/>
  <c r="Q121" i="2"/>
  <c r="P121" i="2"/>
  <c r="Z119" i="2"/>
  <c r="Y119" i="2"/>
  <c r="X119" i="2"/>
  <c r="W119" i="2"/>
  <c r="V119" i="2"/>
  <c r="U119" i="2"/>
  <c r="T119" i="2"/>
  <c r="S119" i="2"/>
  <c r="R119" i="2"/>
  <c r="Q119" i="2"/>
  <c r="P119" i="2"/>
  <c r="Z118" i="2"/>
  <c r="Y118" i="2"/>
  <c r="X118" i="2"/>
  <c r="W118" i="2"/>
  <c r="V118" i="2"/>
  <c r="U118" i="2"/>
  <c r="T118" i="2"/>
  <c r="S118" i="2"/>
  <c r="R118" i="2"/>
  <c r="Q118" i="2"/>
  <c r="P118" i="2"/>
  <c r="Z117" i="2"/>
  <c r="Y117" i="2"/>
  <c r="X117" i="2"/>
  <c r="W117" i="2"/>
  <c r="V117" i="2"/>
  <c r="U117" i="2"/>
  <c r="T117" i="2"/>
  <c r="S117" i="2"/>
  <c r="R117" i="2"/>
  <c r="Q117" i="2"/>
  <c r="P117" i="2"/>
  <c r="Z116" i="2"/>
  <c r="Y116" i="2"/>
  <c r="X116" i="2"/>
  <c r="W116" i="2"/>
  <c r="V116" i="2"/>
  <c r="U116" i="2"/>
  <c r="T116" i="2"/>
  <c r="S116" i="2"/>
  <c r="R116" i="2"/>
  <c r="Q116" i="2"/>
  <c r="P116" i="2"/>
  <c r="Z115" i="2"/>
  <c r="Y115" i="2"/>
  <c r="X115" i="2"/>
  <c r="W115" i="2"/>
  <c r="V115" i="2"/>
  <c r="U115" i="2"/>
  <c r="T115" i="2"/>
  <c r="S115" i="2"/>
  <c r="R115" i="2"/>
  <c r="Q115" i="2"/>
  <c r="P115" i="2"/>
  <c r="R114" i="2"/>
  <c r="Q114" i="2"/>
  <c r="P114" i="2"/>
  <c r="Z113" i="2"/>
  <c r="Y113" i="2"/>
  <c r="X113" i="2"/>
  <c r="W113" i="2"/>
  <c r="V113" i="2"/>
  <c r="U113" i="2"/>
  <c r="T113" i="2"/>
  <c r="S113" i="2"/>
  <c r="R113" i="2"/>
  <c r="Q113" i="2"/>
  <c r="P113" i="2"/>
  <c r="G112" i="2"/>
  <c r="F112" i="2"/>
  <c r="E112" i="2"/>
  <c r="D112" i="2"/>
  <c r="P112" i="2" s="1"/>
  <c r="C112" i="2"/>
  <c r="B112" i="2"/>
  <c r="Z110" i="2"/>
  <c r="Y110" i="2"/>
  <c r="X110" i="2"/>
  <c r="W110" i="2"/>
  <c r="V110" i="2"/>
  <c r="U110" i="2"/>
  <c r="T110" i="2"/>
  <c r="S110" i="2"/>
  <c r="R110" i="2"/>
  <c r="Q110" i="2"/>
  <c r="P110" i="2"/>
  <c r="Z109" i="2"/>
  <c r="Y109" i="2"/>
  <c r="X109" i="2"/>
  <c r="W109" i="2"/>
  <c r="V109" i="2"/>
  <c r="U109" i="2"/>
  <c r="T109" i="2"/>
  <c r="S109" i="2"/>
  <c r="R109" i="2"/>
  <c r="Q109" i="2"/>
  <c r="P109" i="2"/>
  <c r="Z108" i="2"/>
  <c r="Y108" i="2"/>
  <c r="X108" i="2"/>
  <c r="W108" i="2"/>
  <c r="V108" i="2"/>
  <c r="U108" i="2"/>
  <c r="T108" i="2"/>
  <c r="S108" i="2"/>
  <c r="R108" i="2"/>
  <c r="Q108" i="2"/>
  <c r="P108" i="2"/>
  <c r="Z107" i="2"/>
  <c r="Y107" i="2"/>
  <c r="X107" i="2"/>
  <c r="W107" i="2"/>
  <c r="V107" i="2"/>
  <c r="U107" i="2"/>
  <c r="T107" i="2"/>
  <c r="S107" i="2"/>
  <c r="R107" i="2"/>
  <c r="Q107" i="2"/>
  <c r="P107" i="2"/>
  <c r="V106" i="2"/>
  <c r="T106" i="2"/>
  <c r="O106" i="2"/>
  <c r="N106" i="2"/>
  <c r="Z106" i="2" s="1"/>
  <c r="M106" i="2"/>
  <c r="Y106" i="2" s="1"/>
  <c r="L106" i="2"/>
  <c r="L101" i="2" s="1"/>
  <c r="X101" i="2" s="1"/>
  <c r="K106" i="2"/>
  <c r="W106" i="2" s="1"/>
  <c r="J106" i="2"/>
  <c r="I106" i="2"/>
  <c r="U106" i="2" s="1"/>
  <c r="H106" i="2"/>
  <c r="G106" i="2"/>
  <c r="S106" i="2" s="1"/>
  <c r="F106" i="2"/>
  <c r="R106" i="2" s="1"/>
  <c r="E106" i="2"/>
  <c r="Q106" i="2" s="1"/>
  <c r="D106" i="2"/>
  <c r="D101" i="2" s="1"/>
  <c r="P101" i="2" s="1"/>
  <c r="C106" i="2"/>
  <c r="B106" i="2"/>
  <c r="Z105" i="2"/>
  <c r="Y105" i="2"/>
  <c r="X105" i="2"/>
  <c r="W105" i="2"/>
  <c r="V105" i="2"/>
  <c r="U105" i="2"/>
  <c r="T105" i="2"/>
  <c r="S105" i="2"/>
  <c r="R105" i="2"/>
  <c r="Q105" i="2"/>
  <c r="P105" i="2"/>
  <c r="Z104" i="2"/>
  <c r="Y104" i="2"/>
  <c r="X104" i="2"/>
  <c r="W104" i="2"/>
  <c r="V104" i="2"/>
  <c r="U104" i="2"/>
  <c r="T104" i="2"/>
  <c r="S104" i="2"/>
  <c r="R104" i="2"/>
  <c r="Q104" i="2"/>
  <c r="P104" i="2"/>
  <c r="Z103" i="2"/>
  <c r="Y103" i="2"/>
  <c r="X103" i="2"/>
  <c r="W103" i="2"/>
  <c r="V103" i="2"/>
  <c r="U103" i="2"/>
  <c r="T103" i="2"/>
  <c r="S103" i="2"/>
  <c r="R103" i="2"/>
  <c r="Q103" i="2"/>
  <c r="P103" i="2"/>
  <c r="X102" i="2"/>
  <c r="V102" i="2"/>
  <c r="S102" i="2"/>
  <c r="P102" i="2"/>
  <c r="O102" i="2"/>
  <c r="N102" i="2"/>
  <c r="N101" i="2" s="1"/>
  <c r="Z101" i="2" s="1"/>
  <c r="M102" i="2"/>
  <c r="Y102" i="2" s="1"/>
  <c r="L102" i="2"/>
  <c r="K102" i="2"/>
  <c r="K101" i="2" s="1"/>
  <c r="W101" i="2" s="1"/>
  <c r="J102" i="2"/>
  <c r="I102" i="2"/>
  <c r="U102" i="2" s="1"/>
  <c r="H102" i="2"/>
  <c r="T102" i="2" s="1"/>
  <c r="G102" i="2"/>
  <c r="F102" i="2"/>
  <c r="F101" i="2" s="1"/>
  <c r="R101" i="2" s="1"/>
  <c r="E102" i="2"/>
  <c r="Q102" i="2" s="1"/>
  <c r="D102" i="2"/>
  <c r="C102" i="2"/>
  <c r="C101" i="2" s="1"/>
  <c r="B102" i="2"/>
  <c r="Y101" i="2"/>
  <c r="Q101" i="2"/>
  <c r="O101" i="2"/>
  <c r="M101" i="2"/>
  <c r="J101" i="2"/>
  <c r="V101" i="2" s="1"/>
  <c r="I101" i="2"/>
  <c r="U101" i="2" s="1"/>
  <c r="G101" i="2"/>
  <c r="S101" i="2" s="1"/>
  <c r="E101" i="2"/>
  <c r="B101" i="2"/>
  <c r="R100" i="2"/>
  <c r="Q100" i="2"/>
  <c r="P100" i="2"/>
  <c r="Z99" i="2"/>
  <c r="Y99" i="2"/>
  <c r="X99" i="2"/>
  <c r="W99" i="2"/>
  <c r="V99" i="2"/>
  <c r="U99" i="2"/>
  <c r="T99" i="2"/>
  <c r="S99" i="2"/>
  <c r="R99" i="2"/>
  <c r="Q99" i="2"/>
  <c r="P99" i="2"/>
  <c r="Z98" i="2"/>
  <c r="Y98" i="2"/>
  <c r="X98" i="2"/>
  <c r="W98" i="2"/>
  <c r="V98" i="2"/>
  <c r="U98" i="2"/>
  <c r="T98" i="2"/>
  <c r="S98" i="2"/>
  <c r="R98" i="2"/>
  <c r="Q98" i="2"/>
  <c r="P98" i="2"/>
  <c r="Z97" i="2"/>
  <c r="Y97" i="2"/>
  <c r="X97" i="2"/>
  <c r="W97" i="2"/>
  <c r="V97" i="2"/>
  <c r="U97" i="2"/>
  <c r="T97" i="2"/>
  <c r="S97" i="2"/>
  <c r="R97" i="2"/>
  <c r="Q97" i="2"/>
  <c r="P97" i="2"/>
  <c r="Z96" i="2"/>
  <c r="Y96" i="2"/>
  <c r="X96" i="2"/>
  <c r="W96" i="2"/>
  <c r="V96" i="2"/>
  <c r="U96" i="2"/>
  <c r="T96" i="2"/>
  <c r="S96" i="2"/>
  <c r="R96" i="2"/>
  <c r="Q96" i="2"/>
  <c r="P96" i="2"/>
  <c r="R95" i="2"/>
  <c r="Q95" i="2"/>
  <c r="P95" i="2"/>
  <c r="Z94" i="2"/>
  <c r="Y94" i="2"/>
  <c r="X94" i="2"/>
  <c r="W94" i="2"/>
  <c r="V94" i="2"/>
  <c r="U94" i="2"/>
  <c r="T94" i="2"/>
  <c r="S94" i="2"/>
  <c r="R94" i="2"/>
  <c r="Q94" i="2"/>
  <c r="P94" i="2"/>
  <c r="Z93" i="2"/>
  <c r="Y93" i="2"/>
  <c r="X93" i="2"/>
  <c r="W93" i="2"/>
  <c r="V93" i="2"/>
  <c r="U93" i="2"/>
  <c r="T93" i="2"/>
  <c r="S93" i="2"/>
  <c r="R93" i="2"/>
  <c r="Q93" i="2"/>
  <c r="P93" i="2"/>
  <c r="Z92" i="2"/>
  <c r="Y92" i="2"/>
  <c r="X92" i="2"/>
  <c r="W92" i="2"/>
  <c r="V92" i="2"/>
  <c r="U92" i="2"/>
  <c r="T92" i="2"/>
  <c r="S92" i="2"/>
  <c r="R92" i="2"/>
  <c r="Q92" i="2"/>
  <c r="P92" i="2"/>
  <c r="Z91" i="2"/>
  <c r="Y91" i="2"/>
  <c r="X91" i="2"/>
  <c r="W91" i="2"/>
  <c r="V91" i="2"/>
  <c r="U91" i="2"/>
  <c r="T91" i="2"/>
  <c r="S91" i="2"/>
  <c r="R91" i="2"/>
  <c r="Q91" i="2"/>
  <c r="P91" i="2"/>
  <c r="Z90" i="2"/>
  <c r="Y90" i="2"/>
  <c r="X90" i="2"/>
  <c r="W90" i="2"/>
  <c r="V90" i="2"/>
  <c r="U90" i="2"/>
  <c r="T90" i="2"/>
  <c r="S90" i="2"/>
  <c r="R90" i="2"/>
  <c r="Q90" i="2"/>
  <c r="P90" i="2"/>
  <c r="G89" i="2"/>
  <c r="F89" i="2"/>
  <c r="E89" i="2"/>
  <c r="Q89" i="2" s="1"/>
  <c r="D89" i="2"/>
  <c r="P89" i="2" s="1"/>
  <c r="C89" i="2"/>
  <c r="B89" i="2"/>
  <c r="R88" i="2"/>
  <c r="Q88" i="2"/>
  <c r="P88" i="2"/>
  <c r="Q87" i="2"/>
  <c r="P87" i="2"/>
  <c r="G86" i="2"/>
  <c r="F86" i="2"/>
  <c r="E86" i="2"/>
  <c r="D86" i="2"/>
  <c r="P86" i="2" s="1"/>
  <c r="C86" i="2"/>
  <c r="B86" i="2"/>
  <c r="Z85" i="2"/>
  <c r="Y85" i="2"/>
  <c r="X85" i="2"/>
  <c r="W85" i="2"/>
  <c r="V85" i="2"/>
  <c r="U85" i="2"/>
  <c r="T85" i="2"/>
  <c r="S85" i="2"/>
  <c r="R85" i="2"/>
  <c r="Q85" i="2"/>
  <c r="P85" i="2"/>
  <c r="Z84" i="2"/>
  <c r="Y84" i="2"/>
  <c r="X84" i="2"/>
  <c r="W84" i="2"/>
  <c r="V84" i="2"/>
  <c r="U84" i="2"/>
  <c r="T84" i="2"/>
  <c r="S84" i="2"/>
  <c r="R84" i="2"/>
  <c r="Q84" i="2"/>
  <c r="P84" i="2"/>
  <c r="Z83" i="2"/>
  <c r="Y83" i="2"/>
  <c r="X83" i="2"/>
  <c r="W83" i="2"/>
  <c r="V83" i="2"/>
  <c r="U83" i="2"/>
  <c r="T83" i="2"/>
  <c r="S83" i="2"/>
  <c r="R83" i="2"/>
  <c r="Q83" i="2"/>
  <c r="P83" i="2"/>
  <c r="Z82" i="2"/>
  <c r="Y82" i="2"/>
  <c r="W82" i="2"/>
  <c r="T82" i="2"/>
  <c r="R82" i="2"/>
  <c r="Q82" i="2"/>
  <c r="O82" i="2"/>
  <c r="N82" i="2"/>
  <c r="M82" i="2"/>
  <c r="L82" i="2"/>
  <c r="X82" i="2" s="1"/>
  <c r="K82" i="2"/>
  <c r="J82" i="2"/>
  <c r="I82" i="2"/>
  <c r="U82" i="2" s="1"/>
  <c r="H82" i="2"/>
  <c r="G82" i="2"/>
  <c r="S82" i="2" s="1"/>
  <c r="F82" i="2"/>
  <c r="E82" i="2"/>
  <c r="D82" i="2"/>
  <c r="P82" i="2" s="1"/>
  <c r="C82" i="2"/>
  <c r="B82" i="2"/>
  <c r="R81" i="2"/>
  <c r="Q81" i="2"/>
  <c r="P81" i="2"/>
  <c r="S80" i="2"/>
  <c r="R80" i="2"/>
  <c r="Q80" i="2"/>
  <c r="P80" i="2"/>
  <c r="R79" i="2"/>
  <c r="Q79" i="2"/>
  <c r="P79" i="2"/>
  <c r="G78" i="2"/>
  <c r="F78" i="2"/>
  <c r="E78" i="2"/>
  <c r="Q78" i="2" s="1"/>
  <c r="D78" i="2"/>
  <c r="D77" i="2" s="1"/>
  <c r="C78" i="2"/>
  <c r="C77" i="2" s="1"/>
  <c r="B78" i="2"/>
  <c r="G77" i="2"/>
  <c r="Z74" i="2"/>
  <c r="Y74" i="2"/>
  <c r="X74" i="2"/>
  <c r="W74" i="2"/>
  <c r="V74" i="2"/>
  <c r="U74" i="2"/>
  <c r="T74" i="2"/>
  <c r="S74" i="2"/>
  <c r="R74" i="2"/>
  <c r="Q74" i="2"/>
  <c r="P74" i="2"/>
  <c r="Z73" i="2"/>
  <c r="Y73" i="2"/>
  <c r="X73" i="2"/>
  <c r="W73" i="2"/>
  <c r="V73" i="2"/>
  <c r="U73" i="2"/>
  <c r="T73" i="2"/>
  <c r="S73" i="2"/>
  <c r="R73" i="2"/>
  <c r="Q73" i="2"/>
  <c r="P73" i="2"/>
  <c r="Z72" i="2"/>
  <c r="Y72" i="2"/>
  <c r="X72" i="2"/>
  <c r="W72" i="2"/>
  <c r="V72" i="2"/>
  <c r="U72" i="2"/>
  <c r="T72" i="2"/>
  <c r="S72" i="2"/>
  <c r="R72" i="2"/>
  <c r="Q72" i="2"/>
  <c r="P72" i="2"/>
  <c r="Z71" i="2"/>
  <c r="Y71" i="2"/>
  <c r="X71" i="2"/>
  <c r="W71" i="2"/>
  <c r="V71" i="2"/>
  <c r="U71" i="2"/>
  <c r="T71" i="2"/>
  <c r="S71" i="2"/>
  <c r="R71" i="2"/>
  <c r="Q71" i="2"/>
  <c r="P71" i="2"/>
  <c r="Z70" i="2"/>
  <c r="Y70" i="2"/>
  <c r="X70" i="2"/>
  <c r="W70" i="2"/>
  <c r="V70" i="2"/>
  <c r="U70" i="2"/>
  <c r="T70" i="2"/>
  <c r="S70" i="2"/>
  <c r="R70" i="2"/>
  <c r="Q70" i="2"/>
  <c r="P70" i="2"/>
  <c r="Y69" i="2"/>
  <c r="W69" i="2"/>
  <c r="V69" i="2"/>
  <c r="T69" i="2"/>
  <c r="Q69" i="2"/>
  <c r="O69" i="2"/>
  <c r="N69" i="2"/>
  <c r="Z69" i="2" s="1"/>
  <c r="M69" i="2"/>
  <c r="L69" i="2"/>
  <c r="X69" i="2" s="1"/>
  <c r="K69" i="2"/>
  <c r="J69" i="2"/>
  <c r="I69" i="2"/>
  <c r="U69" i="2" s="1"/>
  <c r="H69" i="2"/>
  <c r="G69" i="2"/>
  <c r="S69" i="2" s="1"/>
  <c r="F69" i="2"/>
  <c r="R69" i="2" s="1"/>
  <c r="E69" i="2"/>
  <c r="D69" i="2"/>
  <c r="P69" i="2" s="1"/>
  <c r="C69" i="2"/>
  <c r="B69" i="2"/>
  <c r="Z68" i="2"/>
  <c r="Y68" i="2"/>
  <c r="X68" i="2"/>
  <c r="W68" i="2"/>
  <c r="V68" i="2"/>
  <c r="U68" i="2"/>
  <c r="T68" i="2"/>
  <c r="S68" i="2"/>
  <c r="R68" i="2"/>
  <c r="Q68" i="2"/>
  <c r="P68" i="2"/>
  <c r="Z67" i="2"/>
  <c r="Y67" i="2"/>
  <c r="X67" i="2"/>
  <c r="W67" i="2"/>
  <c r="V67" i="2"/>
  <c r="U67" i="2"/>
  <c r="T67" i="2"/>
  <c r="S67" i="2"/>
  <c r="R67" i="2"/>
  <c r="Q67" i="2"/>
  <c r="P67" i="2"/>
  <c r="Z66" i="2"/>
  <c r="Y66" i="2"/>
  <c r="X66" i="2"/>
  <c r="W66" i="2"/>
  <c r="V66" i="2"/>
  <c r="U66" i="2"/>
  <c r="T66" i="2"/>
  <c r="S66" i="2"/>
  <c r="R66" i="2"/>
  <c r="Q66" i="2"/>
  <c r="P66" i="2"/>
  <c r="Z65" i="2"/>
  <c r="Y65" i="2"/>
  <c r="X65" i="2"/>
  <c r="W65" i="2"/>
  <c r="V65" i="2"/>
  <c r="U65" i="2"/>
  <c r="T65" i="2"/>
  <c r="S65" i="2"/>
  <c r="R65" i="2"/>
  <c r="Q65" i="2"/>
  <c r="P65" i="2"/>
  <c r="Z64" i="2"/>
  <c r="Y64" i="2"/>
  <c r="X64" i="2"/>
  <c r="W64" i="2"/>
  <c r="V64" i="2"/>
  <c r="U64" i="2"/>
  <c r="T64" i="2"/>
  <c r="S64" i="2"/>
  <c r="R64" i="2"/>
  <c r="Q64" i="2"/>
  <c r="P64" i="2"/>
  <c r="Z63" i="2"/>
  <c r="Y63" i="2"/>
  <c r="X63" i="2"/>
  <c r="W63" i="2"/>
  <c r="V63" i="2"/>
  <c r="U63" i="2"/>
  <c r="T63" i="2"/>
  <c r="S63" i="2"/>
  <c r="R63" i="2"/>
  <c r="Q63" i="2"/>
  <c r="P63" i="2"/>
  <c r="Z62" i="2"/>
  <c r="Y62" i="2"/>
  <c r="X62" i="2"/>
  <c r="W62" i="2"/>
  <c r="V62" i="2"/>
  <c r="U62" i="2"/>
  <c r="T62" i="2"/>
  <c r="S62" i="2"/>
  <c r="R62" i="2"/>
  <c r="Q62" i="2"/>
  <c r="P62" i="2"/>
  <c r="Z61" i="2"/>
  <c r="Y61" i="2"/>
  <c r="X61" i="2"/>
  <c r="W61" i="2"/>
  <c r="V61" i="2"/>
  <c r="U61" i="2"/>
  <c r="T61" i="2"/>
  <c r="S61" i="2"/>
  <c r="R61" i="2"/>
  <c r="Q61" i="2"/>
  <c r="P61" i="2"/>
  <c r="Z60" i="2"/>
  <c r="Y60" i="2"/>
  <c r="X60" i="2"/>
  <c r="W60" i="2"/>
  <c r="V60" i="2"/>
  <c r="U60" i="2"/>
  <c r="T60" i="2"/>
  <c r="S60" i="2"/>
  <c r="R60" i="2"/>
  <c r="Q60" i="2"/>
  <c r="P60" i="2"/>
  <c r="Z59" i="2"/>
  <c r="Y59" i="2"/>
  <c r="X59" i="2"/>
  <c r="W59" i="2"/>
  <c r="V59" i="2"/>
  <c r="U59" i="2"/>
  <c r="T59" i="2"/>
  <c r="S59" i="2"/>
  <c r="R59" i="2"/>
  <c r="Q59" i="2"/>
  <c r="P59" i="2"/>
  <c r="Z58" i="2"/>
  <c r="Y58" i="2"/>
  <c r="X58" i="2"/>
  <c r="W58" i="2"/>
  <c r="V58" i="2"/>
  <c r="U58" i="2"/>
  <c r="T58" i="2"/>
  <c r="S58" i="2"/>
  <c r="R58" i="2"/>
  <c r="Q58" i="2"/>
  <c r="P58" i="2"/>
  <c r="Z57" i="2"/>
  <c r="Y57" i="2"/>
  <c r="X57" i="2"/>
  <c r="S57" i="2"/>
  <c r="R57" i="2"/>
  <c r="Q57" i="2"/>
  <c r="P57" i="2"/>
  <c r="O57" i="2"/>
  <c r="N57" i="2"/>
  <c r="M57" i="2"/>
  <c r="L57" i="2"/>
  <c r="K57" i="2"/>
  <c r="W57" i="2" s="1"/>
  <c r="J57" i="2"/>
  <c r="V57" i="2" s="1"/>
  <c r="I57" i="2"/>
  <c r="U57" i="2" s="1"/>
  <c r="H57" i="2"/>
  <c r="T57" i="2" s="1"/>
  <c r="G57" i="2"/>
  <c r="F57" i="2"/>
  <c r="E57" i="2"/>
  <c r="D57" i="2"/>
  <c r="C57" i="2"/>
  <c r="B57" i="2"/>
  <c r="Z56" i="2"/>
  <c r="Y56" i="2"/>
  <c r="X56" i="2"/>
  <c r="W56" i="2"/>
  <c r="V56" i="2"/>
  <c r="U56" i="2"/>
  <c r="T56" i="2"/>
  <c r="S56" i="2"/>
  <c r="R56" i="2"/>
  <c r="Q56" i="2"/>
  <c r="P56" i="2"/>
  <c r="Z55" i="2"/>
  <c r="Y55" i="2"/>
  <c r="X55" i="2"/>
  <c r="W55" i="2"/>
  <c r="V55" i="2"/>
  <c r="U55" i="2"/>
  <c r="T55" i="2"/>
  <c r="S55" i="2"/>
  <c r="R55" i="2"/>
  <c r="Q55" i="2"/>
  <c r="P55" i="2"/>
  <c r="R54" i="2"/>
  <c r="Q54" i="2"/>
  <c r="P54" i="2"/>
  <c r="Z53" i="2"/>
  <c r="Y53" i="2"/>
  <c r="X53" i="2"/>
  <c r="W53" i="2"/>
  <c r="V53" i="2"/>
  <c r="U53" i="2"/>
  <c r="T53" i="2"/>
  <c r="S53" i="2"/>
  <c r="R53" i="2"/>
  <c r="Q53" i="2"/>
  <c r="P53" i="2"/>
  <c r="Z52" i="2"/>
  <c r="Y52" i="2"/>
  <c r="X52" i="2"/>
  <c r="W52" i="2"/>
  <c r="V52" i="2"/>
  <c r="U52" i="2"/>
  <c r="T52" i="2"/>
  <c r="S52" i="2"/>
  <c r="R52" i="2"/>
  <c r="Q52" i="2"/>
  <c r="P52" i="2"/>
  <c r="Z51" i="2"/>
  <c r="Y51" i="2"/>
  <c r="X51" i="2"/>
  <c r="W51" i="2"/>
  <c r="V51" i="2"/>
  <c r="U51" i="2"/>
  <c r="T51" i="2"/>
  <c r="S51" i="2"/>
  <c r="R51" i="2"/>
  <c r="Q51" i="2"/>
  <c r="P51" i="2"/>
  <c r="Z50" i="2"/>
  <c r="Y50" i="2"/>
  <c r="X50" i="2"/>
  <c r="W50" i="2"/>
  <c r="V50" i="2"/>
  <c r="U50" i="2"/>
  <c r="T50" i="2"/>
  <c r="S50" i="2"/>
  <c r="R50" i="2"/>
  <c r="Q50" i="2"/>
  <c r="P50" i="2"/>
  <c r="Y49" i="2"/>
  <c r="X49" i="2"/>
  <c r="W49" i="2"/>
  <c r="V49" i="2"/>
  <c r="Q49" i="2"/>
  <c r="P49" i="2"/>
  <c r="O49" i="2"/>
  <c r="N49" i="2"/>
  <c r="M49" i="2"/>
  <c r="L49" i="2"/>
  <c r="K49" i="2"/>
  <c r="J49" i="2"/>
  <c r="I49" i="2"/>
  <c r="U49" i="2" s="1"/>
  <c r="H49" i="2"/>
  <c r="T49" i="2" s="1"/>
  <c r="G49" i="2"/>
  <c r="G48" i="2" s="1"/>
  <c r="F49" i="2"/>
  <c r="F48" i="2" s="1"/>
  <c r="R48" i="2" s="1"/>
  <c r="E49" i="2"/>
  <c r="D49" i="2"/>
  <c r="D48" i="2" s="1"/>
  <c r="P48" i="2" s="1"/>
  <c r="C49" i="2"/>
  <c r="C48" i="2" s="1"/>
  <c r="B49" i="2"/>
  <c r="E48" i="2"/>
  <c r="Q48" i="2" s="1"/>
  <c r="B48" i="2"/>
  <c r="Z47" i="2"/>
  <c r="Y47" i="2"/>
  <c r="X47" i="2"/>
  <c r="W47" i="2"/>
  <c r="V47" i="2"/>
  <c r="U47" i="2"/>
  <c r="T47" i="2"/>
  <c r="S47" i="2"/>
  <c r="R47" i="2"/>
  <c r="Q47" i="2"/>
  <c r="P47" i="2"/>
  <c r="Z46" i="2"/>
  <c r="Y46" i="2"/>
  <c r="X46" i="2"/>
  <c r="W46" i="2"/>
  <c r="V46" i="2"/>
  <c r="U46" i="2"/>
  <c r="T46" i="2"/>
  <c r="S46" i="2"/>
  <c r="R46" i="2"/>
  <c r="Q46" i="2"/>
  <c r="P46" i="2"/>
  <c r="Y45" i="2"/>
  <c r="W45" i="2"/>
  <c r="V45" i="2"/>
  <c r="T45" i="2"/>
  <c r="Q45" i="2"/>
  <c r="O45" i="2"/>
  <c r="N45" i="2"/>
  <c r="Z45" i="2" s="1"/>
  <c r="M45" i="2"/>
  <c r="L45" i="2"/>
  <c r="X45" i="2" s="1"/>
  <c r="K45" i="2"/>
  <c r="J45" i="2"/>
  <c r="I45" i="2"/>
  <c r="U45" i="2" s="1"/>
  <c r="H45" i="2"/>
  <c r="G45" i="2"/>
  <c r="F45" i="2"/>
  <c r="R45" i="2" s="1"/>
  <c r="E45" i="2"/>
  <c r="D45" i="2"/>
  <c r="P45" i="2" s="1"/>
  <c r="C45" i="2"/>
  <c r="B45" i="2"/>
  <c r="Z44" i="2"/>
  <c r="Y44" i="2"/>
  <c r="X44" i="2"/>
  <c r="W44" i="2"/>
  <c r="V44" i="2"/>
  <c r="U44" i="2"/>
  <c r="T44" i="2"/>
  <c r="S44" i="2"/>
  <c r="R44" i="2"/>
  <c r="Q44" i="2"/>
  <c r="P44" i="2"/>
  <c r="Z43" i="2"/>
  <c r="Y43" i="2"/>
  <c r="X43" i="2"/>
  <c r="W43" i="2"/>
  <c r="V43" i="2"/>
  <c r="U43" i="2"/>
  <c r="T43" i="2"/>
  <c r="S43" i="2"/>
  <c r="R43" i="2"/>
  <c r="Q43" i="2"/>
  <c r="P43" i="2"/>
  <c r="Z42" i="2"/>
  <c r="Y42" i="2"/>
  <c r="X42" i="2"/>
  <c r="W42" i="2"/>
  <c r="V42" i="2"/>
  <c r="U42" i="2"/>
  <c r="T42" i="2"/>
  <c r="S42" i="2"/>
  <c r="R42" i="2"/>
  <c r="Q42" i="2"/>
  <c r="P42" i="2"/>
  <c r="Z41" i="2"/>
  <c r="Y41" i="2"/>
  <c r="X41" i="2"/>
  <c r="W41" i="2"/>
  <c r="V41" i="2"/>
  <c r="U41" i="2"/>
  <c r="T41" i="2"/>
  <c r="S41" i="2"/>
  <c r="R41" i="2"/>
  <c r="Q41" i="2"/>
  <c r="P41" i="2"/>
  <c r="Z40" i="2"/>
  <c r="Y40" i="2"/>
  <c r="X40" i="2"/>
  <c r="W40" i="2"/>
  <c r="V40" i="2"/>
  <c r="U40" i="2"/>
  <c r="T40" i="2"/>
  <c r="S40" i="2"/>
  <c r="R40" i="2"/>
  <c r="Q40" i="2"/>
  <c r="P40" i="2"/>
  <c r="Z39" i="2"/>
  <c r="Y39" i="2"/>
  <c r="X39" i="2"/>
  <c r="W39" i="2"/>
  <c r="V39" i="2"/>
  <c r="U39" i="2"/>
  <c r="T39" i="2"/>
  <c r="S39" i="2"/>
  <c r="R39" i="2"/>
  <c r="Q39" i="2"/>
  <c r="P39" i="2"/>
  <c r="Z38" i="2"/>
  <c r="Y38" i="2"/>
  <c r="X38" i="2"/>
  <c r="W38" i="2"/>
  <c r="V38" i="2"/>
  <c r="U38" i="2"/>
  <c r="T38" i="2"/>
  <c r="S38" i="2"/>
  <c r="R38" i="2"/>
  <c r="Q38" i="2"/>
  <c r="P38" i="2"/>
  <c r="Z37" i="2"/>
  <c r="Y37" i="2"/>
  <c r="X37" i="2"/>
  <c r="W37" i="2"/>
  <c r="V37" i="2"/>
  <c r="U37" i="2"/>
  <c r="T37" i="2"/>
  <c r="S37" i="2"/>
  <c r="R37" i="2"/>
  <c r="Q37" i="2"/>
  <c r="P37" i="2"/>
  <c r="Z36" i="2"/>
  <c r="Y36" i="2"/>
  <c r="X36" i="2"/>
  <c r="W36" i="2"/>
  <c r="V36" i="2"/>
  <c r="U36" i="2"/>
  <c r="T36" i="2"/>
  <c r="S36" i="2"/>
  <c r="R36" i="2"/>
  <c r="Q36" i="2"/>
  <c r="P36" i="2"/>
  <c r="Z35" i="2"/>
  <c r="Y35" i="2"/>
  <c r="X35" i="2"/>
  <c r="W35" i="2"/>
  <c r="V35" i="2"/>
  <c r="U35" i="2"/>
  <c r="T35" i="2"/>
  <c r="S35" i="2"/>
  <c r="R35" i="2"/>
  <c r="Q35" i="2"/>
  <c r="P35" i="2"/>
  <c r="Z34" i="2"/>
  <c r="Y34" i="2"/>
  <c r="X34" i="2"/>
  <c r="W34" i="2"/>
  <c r="V34" i="2"/>
  <c r="U34" i="2"/>
  <c r="T34" i="2"/>
  <c r="S34" i="2"/>
  <c r="R34" i="2"/>
  <c r="Q34" i="2"/>
  <c r="P34" i="2"/>
  <c r="Z33" i="2"/>
  <c r="Y33" i="2"/>
  <c r="X33" i="2"/>
  <c r="W33" i="2"/>
  <c r="V33" i="2"/>
  <c r="U33" i="2"/>
  <c r="T33" i="2"/>
  <c r="S33" i="2"/>
  <c r="R33" i="2"/>
  <c r="Q33" i="2"/>
  <c r="P33" i="2"/>
  <c r="S32" i="2"/>
  <c r="R32" i="2"/>
  <c r="Q32" i="2"/>
  <c r="P32" i="2"/>
  <c r="Z31" i="2"/>
  <c r="Y31" i="2"/>
  <c r="X31" i="2"/>
  <c r="W31" i="2"/>
  <c r="V31" i="2"/>
  <c r="U31" i="2"/>
  <c r="T31" i="2"/>
  <c r="S31" i="2"/>
  <c r="R31" i="2"/>
  <c r="Q31" i="2"/>
  <c r="P31" i="2"/>
  <c r="S30" i="2"/>
  <c r="R30" i="2"/>
  <c r="Q30" i="2"/>
  <c r="P30" i="2"/>
  <c r="Z29" i="2"/>
  <c r="Y29" i="2"/>
  <c r="X29" i="2"/>
  <c r="W29" i="2"/>
  <c r="V29" i="2"/>
  <c r="U29" i="2"/>
  <c r="T29" i="2"/>
  <c r="S29" i="2"/>
  <c r="R29" i="2"/>
  <c r="Q29" i="2"/>
  <c r="P29" i="2"/>
  <c r="Z28" i="2"/>
  <c r="Y28" i="2"/>
  <c r="X28" i="2"/>
  <c r="W28" i="2"/>
  <c r="V28" i="2"/>
  <c r="U28" i="2"/>
  <c r="T28" i="2"/>
  <c r="S28" i="2"/>
  <c r="R28" i="2"/>
  <c r="Q28" i="2"/>
  <c r="P28" i="2"/>
  <c r="Z27" i="2"/>
  <c r="Y27" i="2"/>
  <c r="X27" i="2"/>
  <c r="W27" i="2"/>
  <c r="V27" i="2"/>
  <c r="U27" i="2"/>
  <c r="T27" i="2"/>
  <c r="S27" i="2"/>
  <c r="R27" i="2"/>
  <c r="Q27" i="2"/>
  <c r="P27" i="2"/>
  <c r="Z26" i="2"/>
  <c r="Y26" i="2"/>
  <c r="X26" i="2"/>
  <c r="W26" i="2"/>
  <c r="V26" i="2"/>
  <c r="U26" i="2"/>
  <c r="T26" i="2"/>
  <c r="S26" i="2"/>
  <c r="R26" i="2"/>
  <c r="Q26" i="2"/>
  <c r="P26" i="2"/>
  <c r="Z25" i="2"/>
  <c r="Y25" i="2"/>
  <c r="X25" i="2"/>
  <c r="W25" i="2"/>
  <c r="V25" i="2"/>
  <c r="U25" i="2"/>
  <c r="T25" i="2"/>
  <c r="S25" i="2"/>
  <c r="R25" i="2"/>
  <c r="Q25" i="2"/>
  <c r="P25" i="2"/>
  <c r="G24" i="2"/>
  <c r="F24" i="2"/>
  <c r="R24" i="2" s="1"/>
  <c r="E24" i="2"/>
  <c r="Q24" i="2" s="1"/>
  <c r="D24" i="2"/>
  <c r="C24" i="2"/>
  <c r="B24" i="2"/>
  <c r="B16" i="2" s="1"/>
  <c r="B12" i="2" s="1"/>
  <c r="R23" i="2"/>
  <c r="Q23" i="2"/>
  <c r="P23" i="2"/>
  <c r="R22" i="2"/>
  <c r="Q22" i="2"/>
  <c r="P22" i="2"/>
  <c r="G21" i="2"/>
  <c r="F21" i="2"/>
  <c r="R21" i="2" s="1"/>
  <c r="E21" i="2"/>
  <c r="D21" i="2"/>
  <c r="C21" i="2"/>
  <c r="C16" i="2" s="1"/>
  <c r="B21" i="2"/>
  <c r="Z20" i="2"/>
  <c r="Y20" i="2"/>
  <c r="X20" i="2"/>
  <c r="W20" i="2"/>
  <c r="V20" i="2"/>
  <c r="U20" i="2"/>
  <c r="T20" i="2"/>
  <c r="S20" i="2"/>
  <c r="R20" i="2"/>
  <c r="Q20" i="2"/>
  <c r="P20" i="2"/>
  <c r="Z19" i="2"/>
  <c r="Y19" i="2"/>
  <c r="X19" i="2"/>
  <c r="W19" i="2"/>
  <c r="V19" i="2"/>
  <c r="U19" i="2"/>
  <c r="T19" i="2"/>
  <c r="S19" i="2"/>
  <c r="R19" i="2"/>
  <c r="Q19" i="2"/>
  <c r="P19" i="2"/>
  <c r="Z18" i="2"/>
  <c r="Y18" i="2"/>
  <c r="X18" i="2"/>
  <c r="W18" i="2"/>
  <c r="V18" i="2"/>
  <c r="U18" i="2"/>
  <c r="T18" i="2"/>
  <c r="S18" i="2"/>
  <c r="R18" i="2"/>
  <c r="P18" i="2"/>
  <c r="Z17" i="2"/>
  <c r="Y17" i="2"/>
  <c r="X17" i="2"/>
  <c r="W17" i="2"/>
  <c r="V17" i="2"/>
  <c r="U17" i="2"/>
  <c r="T17" i="2"/>
  <c r="S17" i="2"/>
  <c r="R17" i="2"/>
  <c r="Q17" i="2"/>
  <c r="P17" i="2"/>
  <c r="Z15" i="2"/>
  <c r="Y15" i="2"/>
  <c r="X15" i="2"/>
  <c r="W15" i="2"/>
  <c r="V15" i="2"/>
  <c r="U15" i="2"/>
  <c r="T15" i="2"/>
  <c r="S15" i="2"/>
  <c r="R15" i="2"/>
  <c r="Q15" i="2"/>
  <c r="P15" i="2"/>
  <c r="Z14" i="2"/>
  <c r="Y14" i="2"/>
  <c r="X14" i="2"/>
  <c r="W14" i="2"/>
  <c r="V14" i="2"/>
  <c r="U14" i="2"/>
  <c r="T14" i="2"/>
  <c r="S14" i="2"/>
  <c r="R14" i="2"/>
  <c r="Q14" i="2"/>
  <c r="P14" i="2"/>
  <c r="Y13" i="2"/>
  <c r="W13" i="2"/>
  <c r="V13" i="2"/>
  <c r="T13" i="2"/>
  <c r="Q13" i="2"/>
  <c r="O13" i="2"/>
  <c r="N13" i="2"/>
  <c r="M13" i="2"/>
  <c r="L13" i="2"/>
  <c r="K13" i="2"/>
  <c r="J13" i="2"/>
  <c r="I13" i="2"/>
  <c r="U13" i="2" s="1"/>
  <c r="H13" i="2"/>
  <c r="G13" i="2"/>
  <c r="F13" i="2"/>
  <c r="E13" i="2"/>
  <c r="D13" i="2"/>
  <c r="C13" i="2"/>
  <c r="B13" i="2"/>
  <c r="R11" i="2"/>
  <c r="Q11" i="2"/>
  <c r="P11" i="2"/>
  <c r="C12" i="2" l="1"/>
  <c r="G120" i="2"/>
  <c r="R122" i="2"/>
  <c r="I123" i="2"/>
  <c r="H124" i="2"/>
  <c r="R124" i="2"/>
  <c r="D120" i="2"/>
  <c r="Q122" i="2"/>
  <c r="R120" i="2"/>
  <c r="Q120" i="2"/>
  <c r="P120" i="2"/>
  <c r="J114" i="2"/>
  <c r="I112" i="2"/>
  <c r="S112" i="2"/>
  <c r="T114" i="2"/>
  <c r="H112" i="2"/>
  <c r="S114" i="2"/>
  <c r="R112" i="2"/>
  <c r="Q112" i="2"/>
  <c r="J100" i="2"/>
  <c r="U100" i="2"/>
  <c r="S100" i="2"/>
  <c r="T100" i="2"/>
  <c r="H89" i="2"/>
  <c r="I95" i="2"/>
  <c r="R89" i="2"/>
  <c r="H86" i="2"/>
  <c r="I87" i="2"/>
  <c r="S87" i="2"/>
  <c r="I88" i="2"/>
  <c r="R86" i="2"/>
  <c r="R87" i="2"/>
  <c r="Q86" i="2"/>
  <c r="C76" i="2"/>
  <c r="C75" i="2" s="1"/>
  <c r="I79" i="2"/>
  <c r="S79" i="2"/>
  <c r="H78" i="2"/>
  <c r="T79" i="2"/>
  <c r="S81" i="2"/>
  <c r="J80" i="2"/>
  <c r="I81" i="2"/>
  <c r="R78" i="2"/>
  <c r="E77" i="2"/>
  <c r="E76" i="2" s="1"/>
  <c r="E75" i="2" s="1"/>
  <c r="B77" i="2"/>
  <c r="B76" i="2" s="1"/>
  <c r="B75" i="2" s="1"/>
  <c r="H48" i="2"/>
  <c r="I54" i="2"/>
  <c r="B10" i="2"/>
  <c r="J32" i="2"/>
  <c r="U32" i="2" s="1"/>
  <c r="T32" i="2"/>
  <c r="H24" i="2"/>
  <c r="S24" i="2" s="1"/>
  <c r="G16" i="2"/>
  <c r="G12" i="2" s="1"/>
  <c r="G10" i="2" s="1"/>
  <c r="P24" i="2"/>
  <c r="H21" i="2"/>
  <c r="S22" i="2"/>
  <c r="I22" i="2"/>
  <c r="T22" i="2" s="1"/>
  <c r="S23" i="2"/>
  <c r="I23" i="2"/>
  <c r="S11" i="2"/>
  <c r="I11" i="2"/>
  <c r="P21" i="2"/>
  <c r="Q21" i="2"/>
  <c r="C10" i="2"/>
  <c r="D76" i="2"/>
  <c r="P13" i="2"/>
  <c r="X13" i="2"/>
  <c r="G76" i="2"/>
  <c r="F77" i="2"/>
  <c r="P77" i="2" s="1"/>
  <c r="H101" i="2"/>
  <c r="T101" i="2" s="1"/>
  <c r="W102" i="2"/>
  <c r="R13" i="2"/>
  <c r="Z13" i="2"/>
  <c r="R49" i="2"/>
  <c r="Z49" i="2"/>
  <c r="S13" i="2"/>
  <c r="D16" i="2"/>
  <c r="S45" i="2"/>
  <c r="S49" i="2"/>
  <c r="P78" i="2"/>
  <c r="V82" i="2"/>
  <c r="R102" i="2"/>
  <c r="Z102" i="2"/>
  <c r="P106" i="2"/>
  <c r="X106" i="2"/>
  <c r="E16" i="2"/>
  <c r="F16" i="2"/>
  <c r="I124" i="2" l="1"/>
  <c r="T124" i="2" s="1"/>
  <c r="J123" i="2"/>
  <c r="U123" i="2"/>
  <c r="I122" i="2"/>
  <c r="S124" i="2"/>
  <c r="T123" i="2"/>
  <c r="H122" i="2"/>
  <c r="T112" i="2"/>
  <c r="K114" i="2"/>
  <c r="J112" i="2"/>
  <c r="V114" i="2"/>
  <c r="U114" i="2"/>
  <c r="K100" i="2"/>
  <c r="V100" i="2"/>
  <c r="J95" i="2"/>
  <c r="I89" i="2"/>
  <c r="U95" i="2"/>
  <c r="T95" i="2"/>
  <c r="S89" i="2"/>
  <c r="J87" i="2"/>
  <c r="U87" i="2"/>
  <c r="I86" i="2"/>
  <c r="T86" i="2"/>
  <c r="T88" i="2"/>
  <c r="J88" i="2"/>
  <c r="S86" i="2"/>
  <c r="T87" i="2"/>
  <c r="C111" i="2"/>
  <c r="C125" i="2" s="1"/>
  <c r="K80" i="2"/>
  <c r="U80" i="2"/>
  <c r="V80" i="2"/>
  <c r="H77" i="2"/>
  <c r="S78" i="2"/>
  <c r="J81" i="2"/>
  <c r="U81" i="2" s="1"/>
  <c r="T81" i="2"/>
  <c r="I78" i="2"/>
  <c r="T78" i="2" s="1"/>
  <c r="J79" i="2"/>
  <c r="Q77" i="2"/>
  <c r="B111" i="2"/>
  <c r="B125" i="2" s="1"/>
  <c r="J54" i="2"/>
  <c r="U54" i="2" s="1"/>
  <c r="T54" i="2"/>
  <c r="T48" i="2"/>
  <c r="I48" i="2"/>
  <c r="S48" i="2"/>
  <c r="K32" i="2"/>
  <c r="V32" i="2"/>
  <c r="I24" i="2"/>
  <c r="U30" i="2"/>
  <c r="R16" i="2"/>
  <c r="T30" i="2"/>
  <c r="T21" i="2"/>
  <c r="H16" i="2"/>
  <c r="U23" i="2"/>
  <c r="J23" i="2"/>
  <c r="T23" i="2"/>
  <c r="J22" i="2"/>
  <c r="U22" i="2"/>
  <c r="I21" i="2"/>
  <c r="S21" i="2"/>
  <c r="J11" i="2"/>
  <c r="T11" i="2"/>
  <c r="P16" i="2"/>
  <c r="R77" i="2"/>
  <c r="F76" i="2"/>
  <c r="Q76" i="2" s="1"/>
  <c r="G111" i="2"/>
  <c r="G75" i="2"/>
  <c r="D12" i="2"/>
  <c r="F12" i="2"/>
  <c r="D75" i="2"/>
  <c r="E12" i="2"/>
  <c r="Q16" i="2"/>
  <c r="K123" i="2" l="1"/>
  <c r="V123" i="2"/>
  <c r="T122" i="2"/>
  <c r="H120" i="2"/>
  <c r="S122" i="2"/>
  <c r="I120" i="2"/>
  <c r="J124" i="2"/>
  <c r="U124" i="2" s="1"/>
  <c r="L114" i="2"/>
  <c r="K112" i="2"/>
  <c r="V112" i="2"/>
  <c r="U112" i="2"/>
  <c r="L100" i="2"/>
  <c r="W100" i="2"/>
  <c r="K95" i="2"/>
  <c r="J89" i="2"/>
  <c r="V95" i="2"/>
  <c r="U89" i="2"/>
  <c r="T89" i="2"/>
  <c r="K88" i="2"/>
  <c r="V88" i="2"/>
  <c r="U88" i="2"/>
  <c r="J86" i="2"/>
  <c r="K87" i="2"/>
  <c r="J78" i="2"/>
  <c r="K79" i="2"/>
  <c r="U79" i="2"/>
  <c r="K81" i="2"/>
  <c r="V81" i="2"/>
  <c r="H76" i="2"/>
  <c r="S77" i="2"/>
  <c r="I77" i="2"/>
  <c r="U78" i="2"/>
  <c r="L80" i="2"/>
  <c r="W80" i="2"/>
  <c r="P76" i="2"/>
  <c r="K54" i="2"/>
  <c r="J48" i="2"/>
  <c r="L32" i="2"/>
  <c r="W32" i="2"/>
  <c r="V30" i="2"/>
  <c r="J24" i="2"/>
  <c r="U24" i="2" s="1"/>
  <c r="T24" i="2"/>
  <c r="I16" i="2"/>
  <c r="T16" i="2" s="1"/>
  <c r="K23" i="2"/>
  <c r="V23" i="2" s="1"/>
  <c r="K22" i="2"/>
  <c r="V22" i="2" s="1"/>
  <c r="J21" i="2"/>
  <c r="H12" i="2"/>
  <c r="S16" i="2"/>
  <c r="K11" i="2"/>
  <c r="V11" i="2"/>
  <c r="U11" i="2"/>
  <c r="P12" i="2"/>
  <c r="D10" i="2"/>
  <c r="R12" i="2"/>
  <c r="F10" i="2"/>
  <c r="G125" i="2"/>
  <c r="F75" i="2"/>
  <c r="R76" i="2"/>
  <c r="Q12" i="2"/>
  <c r="E10" i="2"/>
  <c r="L123" i="2" l="1"/>
  <c r="W123" i="2"/>
  <c r="K122" i="2"/>
  <c r="K124" i="2"/>
  <c r="V124" i="2"/>
  <c r="T120" i="2"/>
  <c r="S120" i="2"/>
  <c r="J122" i="2"/>
  <c r="M114" i="2"/>
  <c r="L112" i="2"/>
  <c r="W112" i="2"/>
  <c r="W114" i="2"/>
  <c r="M100" i="2"/>
  <c r="X100" i="2"/>
  <c r="L95" i="2"/>
  <c r="K89" i="2"/>
  <c r="L87" i="2"/>
  <c r="W87" i="2"/>
  <c r="K86" i="2"/>
  <c r="V86" i="2"/>
  <c r="L88" i="2"/>
  <c r="V87" i="2"/>
  <c r="U86" i="2"/>
  <c r="L81" i="2"/>
  <c r="J77" i="2"/>
  <c r="H75" i="2"/>
  <c r="S76" i="2"/>
  <c r="U77" i="2"/>
  <c r="I76" i="2"/>
  <c r="K78" i="2"/>
  <c r="L79" i="2"/>
  <c r="M80" i="2"/>
  <c r="T77" i="2"/>
  <c r="V79" i="2"/>
  <c r="R75" i="2"/>
  <c r="Q75" i="2"/>
  <c r="P75" i="2"/>
  <c r="L54" i="2"/>
  <c r="K48" i="2"/>
  <c r="V54" i="2"/>
  <c r="U48" i="2"/>
  <c r="M32" i="2"/>
  <c r="X32" i="2"/>
  <c r="K24" i="2"/>
  <c r="W30" i="2"/>
  <c r="H10" i="2"/>
  <c r="S12" i="2"/>
  <c r="J16" i="2"/>
  <c r="L23" i="2"/>
  <c r="I12" i="2"/>
  <c r="L22" i="2"/>
  <c r="W22" i="2"/>
  <c r="K21" i="2"/>
  <c r="U21" i="2"/>
  <c r="L11" i="2"/>
  <c r="W11" i="2"/>
  <c r="E111" i="2"/>
  <c r="Q10" i="2"/>
  <c r="F111" i="2"/>
  <c r="R10" i="2"/>
  <c r="D111" i="2"/>
  <c r="P10" i="2"/>
  <c r="K120" i="2" l="1"/>
  <c r="M123" i="2"/>
  <c r="X123" i="2"/>
  <c r="V122" i="2"/>
  <c r="J120" i="2"/>
  <c r="U122" i="2"/>
  <c r="L124" i="2"/>
  <c r="N114" i="2"/>
  <c r="M112" i="2"/>
  <c r="X114" i="2"/>
  <c r="N100" i="2"/>
  <c r="Y100" i="2"/>
  <c r="M95" i="2"/>
  <c r="L89" i="2"/>
  <c r="W89" i="2"/>
  <c r="W95" i="2"/>
  <c r="V89" i="2"/>
  <c r="M88" i="2"/>
  <c r="X88" i="2"/>
  <c r="W88" i="2"/>
  <c r="L86" i="2"/>
  <c r="M87" i="2"/>
  <c r="X81" i="2"/>
  <c r="M81" i="2"/>
  <c r="M79" i="2"/>
  <c r="X79" i="2"/>
  <c r="L78" i="2"/>
  <c r="J76" i="2"/>
  <c r="K77" i="2"/>
  <c r="W78" i="2"/>
  <c r="V78" i="2"/>
  <c r="N80" i="2"/>
  <c r="Y80" i="2"/>
  <c r="W79" i="2"/>
  <c r="S75" i="2"/>
  <c r="X80" i="2"/>
  <c r="U76" i="2"/>
  <c r="I75" i="2"/>
  <c r="T76" i="2"/>
  <c r="W81" i="2"/>
  <c r="V48" i="2"/>
  <c r="M54" i="2"/>
  <c r="X54" i="2"/>
  <c r="L48" i="2"/>
  <c r="W54" i="2"/>
  <c r="N32" i="2"/>
  <c r="Y32" i="2"/>
  <c r="L24" i="2"/>
  <c r="W24" i="2" s="1"/>
  <c r="X30" i="2"/>
  <c r="V24" i="2"/>
  <c r="I10" i="2"/>
  <c r="J12" i="2"/>
  <c r="T12" i="2"/>
  <c r="K16" i="2"/>
  <c r="U16" i="2"/>
  <c r="V21" i="2"/>
  <c r="M23" i="2"/>
  <c r="X23" i="2"/>
  <c r="L21" i="2"/>
  <c r="W21" i="2" s="1"/>
  <c r="M22" i="2"/>
  <c r="X22" i="2" s="1"/>
  <c r="W23" i="2"/>
  <c r="S10" i="2"/>
  <c r="H111" i="2"/>
  <c r="M11" i="2"/>
  <c r="X11" i="2" s="1"/>
  <c r="F125" i="2"/>
  <c r="R125" i="2" s="1"/>
  <c r="R111" i="2"/>
  <c r="D125" i="2"/>
  <c r="P111" i="2"/>
  <c r="E125" i="2"/>
  <c r="Q111" i="2"/>
  <c r="V120" i="2" l="1"/>
  <c r="U120" i="2"/>
  <c r="N123" i="2"/>
  <c r="M124" i="2"/>
  <c r="W124" i="2"/>
  <c r="L122" i="2"/>
  <c r="O114" i="2"/>
  <c r="O112" i="2" s="1"/>
  <c r="N112" i="2"/>
  <c r="Z112" i="2" s="1"/>
  <c r="Z114" i="2"/>
  <c r="Y114" i="2"/>
  <c r="X112" i="2"/>
  <c r="O100" i="2"/>
  <c r="Z100" i="2"/>
  <c r="N95" i="2"/>
  <c r="M89" i="2"/>
  <c r="Y95" i="2"/>
  <c r="X95" i="2"/>
  <c r="N88" i="2"/>
  <c r="N87" i="2"/>
  <c r="M86" i="2"/>
  <c r="X87" i="2"/>
  <c r="W86" i="2"/>
  <c r="O80" i="2"/>
  <c r="Z80" i="2" s="1"/>
  <c r="J75" i="2"/>
  <c r="U75" i="2" s="1"/>
  <c r="N79" i="2"/>
  <c r="Y79" i="2" s="1"/>
  <c r="M78" i="2"/>
  <c r="L77" i="2"/>
  <c r="K76" i="2"/>
  <c r="V76" i="2" s="1"/>
  <c r="T75" i="2"/>
  <c r="V77" i="2"/>
  <c r="N81" i="2"/>
  <c r="M48" i="2"/>
  <c r="X48" i="2" s="1"/>
  <c r="Y54" i="2"/>
  <c r="N54" i="2"/>
  <c r="W48" i="2"/>
  <c r="O32" i="2"/>
  <c r="Z32" i="2"/>
  <c r="M24" i="2"/>
  <c r="X24" i="2" s="1"/>
  <c r="Y30" i="2"/>
  <c r="J10" i="2"/>
  <c r="K12" i="2"/>
  <c r="V16" i="2"/>
  <c r="N22" i="2"/>
  <c r="Y22" i="2" s="1"/>
  <c r="M21" i="2"/>
  <c r="N23" i="2"/>
  <c r="U12" i="2"/>
  <c r="H125" i="2"/>
  <c r="S125" i="2" s="1"/>
  <c r="S111" i="2"/>
  <c r="X21" i="2"/>
  <c r="L16" i="2"/>
  <c r="T10" i="2"/>
  <c r="U10" i="2"/>
  <c r="I111" i="2"/>
  <c r="N11" i="2"/>
  <c r="Y11" i="2" s="1"/>
  <c r="P125" i="2"/>
  <c r="Q125" i="2"/>
  <c r="O123" i="2" l="1"/>
  <c r="Z123" i="2" s="1"/>
  <c r="N124" i="2"/>
  <c r="M122" i="2"/>
  <c r="X124" i="2"/>
  <c r="L120" i="2"/>
  <c r="W122" i="2"/>
  <c r="Y123" i="2"/>
  <c r="Y112" i="2"/>
  <c r="O95" i="2"/>
  <c r="O89" i="2" s="1"/>
  <c r="N89" i="2"/>
  <c r="Z89" i="2" s="1"/>
  <c r="Z95" i="2"/>
  <c r="X89" i="2"/>
  <c r="O88" i="2"/>
  <c r="Z88" i="2" s="1"/>
  <c r="Y86" i="2"/>
  <c r="Y88" i="2"/>
  <c r="N86" i="2"/>
  <c r="O87" i="2"/>
  <c r="O86" i="2" s="1"/>
  <c r="Y87" i="2"/>
  <c r="X86" i="2"/>
  <c r="O81" i="2"/>
  <c r="Z81" i="2" s="1"/>
  <c r="L76" i="2"/>
  <c r="W76" i="2" s="1"/>
  <c r="Y81" i="2"/>
  <c r="K75" i="2"/>
  <c r="V75" i="2" s="1"/>
  <c r="W77" i="2"/>
  <c r="M77" i="2"/>
  <c r="X78" i="2"/>
  <c r="N78" i="2"/>
  <c r="O79" i="2"/>
  <c r="O78" i="2" s="1"/>
  <c r="O77" i="2" s="1"/>
  <c r="O54" i="2"/>
  <c r="O48" i="2" s="1"/>
  <c r="Z54" i="2"/>
  <c r="N48" i="2"/>
  <c r="Z48" i="2" s="1"/>
  <c r="O24" i="2"/>
  <c r="Z30" i="2"/>
  <c r="N24" i="2"/>
  <c r="Y24" i="2"/>
  <c r="M16" i="2"/>
  <c r="X16" i="2" s="1"/>
  <c r="K10" i="2"/>
  <c r="V10" i="2" s="1"/>
  <c r="L12" i="2"/>
  <c r="W12" i="2" s="1"/>
  <c r="W16" i="2"/>
  <c r="T111" i="2"/>
  <c r="I125" i="2"/>
  <c r="O23" i="2"/>
  <c r="Z23" i="2" s="1"/>
  <c r="O22" i="2"/>
  <c r="O21" i="2" s="1"/>
  <c r="O16" i="2" s="1"/>
  <c r="O12" i="2" s="1"/>
  <c r="N21" i="2"/>
  <c r="Y21" i="2" s="1"/>
  <c r="J111" i="2"/>
  <c r="U111" i="2" s="1"/>
  <c r="Y23" i="2"/>
  <c r="V12" i="2"/>
  <c r="O11" i="2"/>
  <c r="Z11" i="2"/>
  <c r="Z24" i="2" l="1"/>
  <c r="W120" i="2"/>
  <c r="O124" i="2"/>
  <c r="Z124" i="2"/>
  <c r="M120" i="2"/>
  <c r="O122" i="2"/>
  <c r="O120" i="2" s="1"/>
  <c r="X122" i="2"/>
  <c r="Y124" i="2"/>
  <c r="N122" i="2"/>
  <c r="O76" i="2"/>
  <c r="O75" i="2" s="1"/>
  <c r="Y89" i="2"/>
  <c r="Z86" i="2"/>
  <c r="Z87" i="2"/>
  <c r="M76" i="2"/>
  <c r="X76" i="2" s="1"/>
  <c r="X77" i="2"/>
  <c r="L75" i="2"/>
  <c r="W75" i="2" s="1"/>
  <c r="Z78" i="2"/>
  <c r="N77" i="2"/>
  <c r="Y78" i="2"/>
  <c r="Z79" i="2"/>
  <c r="Y48" i="2"/>
  <c r="O10" i="2"/>
  <c r="O111" i="2" s="1"/>
  <c r="O125" i="2" s="1"/>
  <c r="J125" i="2"/>
  <c r="U125" i="2" s="1"/>
  <c r="K111" i="2"/>
  <c r="Z21" i="2"/>
  <c r="N16" i="2"/>
  <c r="Z22" i="2"/>
  <c r="T125" i="2"/>
  <c r="L10" i="2"/>
  <c r="W10" i="2" s="1"/>
  <c r="M12" i="2"/>
  <c r="Y16" i="2"/>
  <c r="Z122" i="2" l="1"/>
  <c r="N120" i="2"/>
  <c r="Z120" i="2" s="1"/>
  <c r="Y122" i="2"/>
  <c r="X120" i="2"/>
  <c r="Z77" i="2"/>
  <c r="N76" i="2"/>
  <c r="Y77" i="2"/>
  <c r="M75" i="2"/>
  <c r="X75" i="2" s="1"/>
  <c r="Y76" i="2"/>
  <c r="M10" i="2"/>
  <c r="L111" i="2"/>
  <c r="X10" i="2"/>
  <c r="K125" i="2"/>
  <c r="V125" i="2" s="1"/>
  <c r="X12" i="2"/>
  <c r="Z16" i="2"/>
  <c r="N12" i="2"/>
  <c r="V111" i="2"/>
  <c r="Y120" i="2" l="1"/>
  <c r="N75" i="2"/>
  <c r="Z75" i="2" s="1"/>
  <c r="Z76" i="2"/>
  <c r="L125" i="2"/>
  <c r="W125" i="2" s="1"/>
  <c r="M111" i="2"/>
  <c r="X111" i="2" s="1"/>
  <c r="Z12" i="2"/>
  <c r="N10" i="2"/>
  <c r="Y10" i="2" s="1"/>
  <c r="W111" i="2"/>
  <c r="Y12" i="2"/>
  <c r="Y75" i="2" l="1"/>
  <c r="N111" i="2"/>
  <c r="Y111" i="2" s="1"/>
  <c r="Z10" i="2"/>
  <c r="M125" i="2"/>
  <c r="X125" i="2" l="1"/>
  <c r="Z111" i="2"/>
  <c r="N125" i="2"/>
  <c r="Z125" i="2" s="1"/>
  <c r="Y1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Secretaria de Hacienda</author>
  </authors>
  <commentList>
    <comment ref="AA7" authorId="0" shapeId="0" xr:uid="{621E07B1-8CA5-4CC9-BA41-C813E00CC1A7}">
      <text>
        <r>
          <rPr>
            <sz val="8"/>
            <color indexed="81"/>
            <rFont val="Tahoma"/>
            <family val="2"/>
          </rPr>
          <t xml:space="preserve">Son los Supuestos que explican las cifras que arroja la proyeccion, diferentes de los indicadores macroeconómicos, que deben ser explicados de forma clara, precisa y completa, exponiendo su influencia en el mediano plazo. Si es del caso realizar un documento anexo.
</t>
        </r>
      </text>
    </comment>
    <comment ref="AB7" authorId="0" shapeId="0" xr:uid="{66B88594-D150-484C-8346-58984F34CA3A}">
      <text>
        <r>
          <rPr>
            <sz val="8"/>
            <color indexed="81"/>
            <rFont val="Tahoma"/>
            <family val="2"/>
          </rPr>
          <t>Explicar las principales variaciones de forma clara, precisa y completa, exponiendo la causa del comportamiento.</t>
        </r>
      </text>
    </comment>
  </commentList>
</comments>
</file>

<file path=xl/sharedStrings.xml><?xml version="1.0" encoding="utf-8"?>
<sst xmlns="http://schemas.openxmlformats.org/spreadsheetml/2006/main" count="171" uniqueCount="171">
  <si>
    <t>CONCEPTO</t>
  </si>
  <si>
    <t>% VARIACIÓN</t>
  </si>
  <si>
    <t>(6)/(5)</t>
  </si>
  <si>
    <t>(7)/(6)</t>
  </si>
  <si>
    <t>(8)/(7)</t>
  </si>
  <si>
    <t>(9)/(8)</t>
  </si>
  <si>
    <t>(10)/(9)</t>
  </si>
  <si>
    <t>(11)/(10)</t>
  </si>
  <si>
    <t>(12)/(11)</t>
  </si>
  <si>
    <t>(13)/(12)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</si>
  <si>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</si>
  <si>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</si>
  <si>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</si>
  <si>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</si>
  <si>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</si>
  <si>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</si>
  <si>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</si>
  <si>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</si>
  <si>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</si>
  <si>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</si>
  <si>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</si>
  <si>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</si>
  <si>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</si>
  <si>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VII.  SALDO FINAL (V-VI)</t>
  </si>
  <si>
    <t>PRESUPUESTO VIGENCIA ACTUAL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</si>
  <si>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</si>
  <si>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</si>
  <si>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</si>
  <si>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</si>
  <si>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</si>
  <si>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</si>
  <si>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</si>
  <si>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</si>
  <si>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</si>
  <si>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</si>
  <si>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PLAN FINANCIERO EMPRESAS</t>
  </si>
  <si>
    <t>/1 Incluye cuentas por cobrar o reconocimientos a favor.</t>
  </si>
  <si>
    <t>(5)/(4)</t>
  </si>
  <si>
    <t>/2 Incluye giros y cuentas por pagar.</t>
  </si>
  <si>
    <t xml:space="preserve">PROYECTADO </t>
  </si>
  <si>
    <t>Vigente</t>
  </si>
  <si>
    <t>Ejecutado</t>
  </si>
  <si>
    <t>CÓDIGO:</t>
  </si>
  <si>
    <t>ENTIDAD:</t>
  </si>
  <si>
    <t>VIGENCIA PROGRAMACIÓN:</t>
  </si>
  <si>
    <r>
      <t>SUPUESTOS</t>
    </r>
    <r>
      <rPr>
        <b/>
        <sz val="12"/>
        <rFont val="Arial"/>
        <family val="2"/>
      </rPr>
      <t xml:space="preserve"> DE PROYECCION (Diferentes a los Indicadores Macroeconómicos)</t>
    </r>
  </si>
  <si>
    <t>1. INGRESOS</t>
  </si>
  <si>
    <t>1.1 Ingresos Corrientes</t>
  </si>
  <si>
    <t>1.0 Disponibilidad Inicial</t>
  </si>
  <si>
    <t>1.1.01.01 Impuestos directos</t>
  </si>
  <si>
    <t>1.1.01.02 Impuestos indirectos</t>
  </si>
  <si>
    <t>1.1.01 Ingresos tributarios</t>
  </si>
  <si>
    <t>1.1.02 Ingresos no tributarios</t>
  </si>
  <si>
    <t>1.1.02.01 Contribuciones</t>
  </si>
  <si>
    <t>1.1.02.02 Tasas y derechos administrativos</t>
  </si>
  <si>
    <t>1.1.02.03 Multas, sanciones e intereses de mora</t>
  </si>
  <si>
    <t>1.1.02.04 Derechos económicos por uso de recursos naturales</t>
  </si>
  <si>
    <t>1.1.02.05 Venta de bienes y servicios</t>
  </si>
  <si>
    <t>1.1.02.05.001 Ventas de establecimientos de mercado</t>
  </si>
  <si>
    <t>1.1.02.05.002 Ventas incidentales de establecimientos no de mercado</t>
  </si>
  <si>
    <t>1.1.02.06 Transferencias corrientes</t>
  </si>
  <si>
    <t>1.1.02.06.001 Sistema General de Participaciones</t>
  </si>
  <si>
    <t>1.1.02.06.002 Sistema General de Regalías</t>
  </si>
  <si>
    <t>1.1.02.06.003 Participaciones distintas del SGP</t>
  </si>
  <si>
    <t>1.1.02.06.004 Compensaciones de ingresos tributarios y no tributarios</t>
  </si>
  <si>
    <t xml:space="preserve">1.1.02.06.005 A entidades territoriales distintas de participaciones y compensaciones </t>
  </si>
  <si>
    <t>1.1.02.06.006 Transferencias de otras entidades del gobierno general</t>
  </si>
  <si>
    <t>1.1.02.06.007 Subvenciones</t>
  </si>
  <si>
    <t>1.1.02.06.008 Diferentes de subvenciones</t>
  </si>
  <si>
    <t>1.1.02.06.009 Recursos del Sistema de Seguridad Social Integral</t>
  </si>
  <si>
    <t>1.1.02.06.010 Sentencias y conciliaciones</t>
  </si>
  <si>
    <t>1.1.02.06.011 Indemnizaciones relacionadas con seguros no de vida</t>
  </si>
  <si>
    <t>1.1.02.06.012 Comiso y prescripción de depósitos judiciales</t>
  </si>
  <si>
    <t>1.1.02.06.013 Recursos de terceros</t>
  </si>
  <si>
    <t>1.1.02.06.014 Recursos por bienes mostrencos y vocaciones hereditarias</t>
  </si>
  <si>
    <t>1.1.02.06.015 Recursos por procesos de extinción de dominio</t>
  </si>
  <si>
    <t>1.1.02.06.016 Recursos FRISCO</t>
  </si>
  <si>
    <t>1.1.02.06.017 Mercancías aprehendidas, decomisadas o abandonadas</t>
  </si>
  <si>
    <t>1.1.02.06.018 Prescripción especial adquisitivo de dominio</t>
  </si>
  <si>
    <t>1.1.02.06.019 Recursos por acuerdos de compartición Ley 1743 de 2014</t>
  </si>
  <si>
    <t>1.1.02.06.020 Devoluciones seguridad social - pensiones</t>
  </si>
  <si>
    <t>1.1.02.07 Participación y derechos por monopolio</t>
  </si>
  <si>
    <t>1.1.02.07.001 Derechos por la explotación juegos de suerte y azar</t>
  </si>
  <si>
    <t>1.1.02.07.002 Participación y derechos de explotación del ejercicio del monopolio de licores destilados y alcoholes potables</t>
  </si>
  <si>
    <t>1.2 Recursos de capital</t>
  </si>
  <si>
    <t>1.2.01 Disposición de activos</t>
  </si>
  <si>
    <t>1.2.01.01 Disposición de activos financieros</t>
  </si>
  <si>
    <t>1.2.01.02 Disposición de activos no financieros</t>
  </si>
  <si>
    <t>1.2.02 Excedentes financieros</t>
  </si>
  <si>
    <t>1.2.03 Dividendos y utilidades por otras inversiones de capital</t>
  </si>
  <si>
    <t>1.2.05 Rendimientos financieros</t>
  </si>
  <si>
    <t>1.2.06 Recursos de crédito externo</t>
  </si>
  <si>
    <t>1.2.07 Recursos de crédito interno</t>
  </si>
  <si>
    <t>1.2.08 Transferencias de capital</t>
  </si>
  <si>
    <t>1.2.08.01 Donaciones</t>
  </si>
  <si>
    <t>1.2.08.02 Indemnizaciones relacionadas con seguros no de vida</t>
  </si>
  <si>
    <t>1.2.08.03 Compensaciones de capital</t>
  </si>
  <si>
    <t>1.2.08.04 Premios no reclamados</t>
  </si>
  <si>
    <t>1.2.08.05 Reembolso fondo de contingencias</t>
  </si>
  <si>
    <t>1.2.08.06 De otras entidades del gobierno general</t>
  </si>
  <si>
    <t>1.2.09 Recuperación de cartera - préstamos</t>
  </si>
  <si>
    <t>1.2.10 Recursos del balance</t>
  </si>
  <si>
    <t>1.2.11 Diferencial cambiario</t>
  </si>
  <si>
    <t>1.2.12 Retiros FONPET</t>
  </si>
  <si>
    <t>1.2.13 Reintegros y otros recursos no apropiados</t>
  </si>
  <si>
    <t>1.2.15 Capitalizaciones</t>
  </si>
  <si>
    <t>1.2.15.01 Aportes de Capital</t>
  </si>
  <si>
    <t>1.2.15.02 Aportes de Capital - Emisión de Acciones</t>
  </si>
  <si>
    <t>1.2.15.03 Reinversión de utilidades de socios</t>
  </si>
  <si>
    <t>1.2.15.04 Reservas capitalizables</t>
  </si>
  <si>
    <t>1.2.99 Otros recursos de capital</t>
  </si>
  <si>
    <t>2. GASTOS</t>
  </si>
  <si>
    <t>2.1 Funcionamiento</t>
  </si>
  <si>
    <t>2.1.1 Gastos de Personal</t>
  </si>
  <si>
    <t>2.1.1.01 Planta de Personal Permanente</t>
  </si>
  <si>
    <t>2.1.1.01.01 Factores constitutivos de salario</t>
  </si>
  <si>
    <t>2.1.1.02 Personal supernumerario y planta temporal</t>
  </si>
  <si>
    <t>2.1.1.01.02 Contribuciones inherentes a la nómina</t>
  </si>
  <si>
    <t>2.1.1.01.03 Remuneraciones no constitutivas de factor salarial</t>
  </si>
  <si>
    <t>2.1.1.02.01 Factores constitutivos de salario</t>
  </si>
  <si>
    <t>2.1.1.02.02 Contribuciones inherentes a la nómina</t>
  </si>
  <si>
    <t>2.1.1.02.03 Remuneraciones no constitutivas de factor salarial</t>
  </si>
  <si>
    <t>2.1.2 Adquisición de bienes y servicios</t>
  </si>
  <si>
    <t>2.1.2.01 Adquisición de activos no financieros</t>
  </si>
  <si>
    <t>2.1.2.02 Adquisiciones diferentes de activos</t>
  </si>
  <si>
    <t>2.1.3 Transferencias corrientes</t>
  </si>
  <si>
    <t>2.1.3.04 A organizaciones nacionales</t>
  </si>
  <si>
    <t>2.1.3.05 A entidades del gobierno</t>
  </si>
  <si>
    <t>2.1.3.07.02 Prestaciones sociales relacionadas con el empleo</t>
  </si>
  <si>
    <t>2.1.3.11.02 Sistema general de pensiones</t>
  </si>
  <si>
    <t>2.1.3.13 Sentencias y conciliaciones</t>
  </si>
  <si>
    <t>2.1.3.14 Aportes al FONPET</t>
  </si>
  <si>
    <t>2.1.4 Transferencias de capital</t>
  </si>
  <si>
    <t>2.1.6 Adquisición de activos financieros</t>
  </si>
  <si>
    <t>2.1.7 Disminución de pasivos</t>
  </si>
  <si>
    <t>2.1.8 Gastos por tributos, multas, sanciones e intereses de mora</t>
  </si>
  <si>
    <t>2.2 Servicio de la deuda</t>
  </si>
  <si>
    <t>2.2.1 Servicio de la deuda pública externa</t>
  </si>
  <si>
    <t>2.2.1.01 Principal</t>
  </si>
  <si>
    <t>2.2.1.02 Intereses</t>
  </si>
  <si>
    <t>2.2.1.03 Comisiones y otros gastos</t>
  </si>
  <si>
    <t>2.2.2 Servicio de la deuda pública interna</t>
  </si>
  <si>
    <t>2.2.2.01 Principal</t>
  </si>
  <si>
    <t>2.2.2.02 Intereses</t>
  </si>
  <si>
    <t>2.2.2.03 Comisiones y otros gastos</t>
  </si>
  <si>
    <t>2.2.2.05 Bonos pensionales</t>
  </si>
  <si>
    <t>2.3 Inversión</t>
  </si>
  <si>
    <t>2.3.1 Gastos de personal</t>
  </si>
  <si>
    <t>2.3.2 Adquisición de bienes y servicios</t>
  </si>
  <si>
    <t>2.3.3 Transferencias corrientes</t>
  </si>
  <si>
    <t>2.3.4 Transferencias de capital</t>
  </si>
  <si>
    <t>2.3.6 Adquisición de activos financieros</t>
  </si>
  <si>
    <t>2.3.7 Disminución de pasivos</t>
  </si>
  <si>
    <t>2.3.8 Gastos por tributos, multas, sanciones e intereses de mora</t>
  </si>
  <si>
    <t>AHORRO CORRIENTE</t>
  </si>
  <si>
    <t>2.1.3.02.01.004 Financiación de beneficiarios del régimen subsidiado en salud. Art 10 ley 1122 de 2007</t>
  </si>
  <si>
    <t>2.4 Gastos de operación comercial</t>
  </si>
  <si>
    <t>2.4.1 Gastos de personal</t>
  </si>
  <si>
    <t>2.4.5 Gastos de comercialización y producción</t>
  </si>
  <si>
    <t>2.4.5.01 Materiales y suministros</t>
  </si>
  <si>
    <t>2.4.5.02 Adquisición de servicios</t>
  </si>
  <si>
    <r>
      <t>Proyectado (Diciembre) Total (Facturación</t>
    </r>
    <r>
      <rPr>
        <b/>
        <vertAlign val="superscript"/>
        <sz val="12"/>
        <rFont val="Arial"/>
        <family val="2"/>
      </rPr>
      <t xml:space="preserve">/1 </t>
    </r>
    <r>
      <rPr>
        <b/>
        <sz val="12"/>
        <rFont val="Arial"/>
        <family val="2"/>
      </rPr>
      <t>Compromisos</t>
    </r>
    <r>
      <rPr>
        <b/>
        <vertAlign val="superscript"/>
        <sz val="12"/>
        <rFont val="Arial"/>
        <family val="2"/>
      </rPr>
      <t>/2)</t>
    </r>
  </si>
  <si>
    <r>
      <t>Proyectado (Diciembre) Total (Recaudo</t>
    </r>
    <r>
      <rPr>
        <b/>
        <vertAlign val="superscript"/>
        <sz val="12"/>
        <rFont val="Arial"/>
        <family val="2"/>
      </rPr>
      <t xml:space="preserve">/1 </t>
    </r>
    <r>
      <rPr>
        <b/>
        <sz val="12"/>
        <rFont val="Arial"/>
        <family val="2"/>
      </rPr>
      <t>Giros</t>
    </r>
    <r>
      <rPr>
        <b/>
        <vertAlign val="superscript"/>
        <sz val="12"/>
        <rFont val="Arial"/>
        <family val="2"/>
      </rPr>
      <t>/2)</t>
    </r>
  </si>
  <si>
    <t>(14)</t>
  </si>
  <si>
    <t>(5)/(3)</t>
  </si>
  <si>
    <t>(14)/(13)</t>
  </si>
  <si>
    <r>
      <t xml:space="preserve">OBSERVACIONES SOBRE EL DECREMENTO O INCREMENTO </t>
    </r>
    <r>
      <rPr>
        <b/>
        <sz val="12"/>
        <color indexed="10"/>
        <rFont val="Times New Roman"/>
        <family val="1"/>
      </rPr>
      <t xml:space="preserve"> (Comparando Exclusivamente 2021 contra 2022)   </t>
    </r>
    <r>
      <rPr>
        <b/>
        <sz val="12"/>
        <rFont val="Times New Roman"/>
        <family val="1"/>
      </rPr>
      <t xml:space="preserve">       </t>
    </r>
  </si>
  <si>
    <t>V.7</t>
  </si>
  <si>
    <t>10-F.01</t>
  </si>
  <si>
    <t>CANAL CAPITAL</t>
  </si>
  <si>
    <t>0260-01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</si>
</sst>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vertAlign val="superscript"/>
      <sz val="12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10"/>
      <name val="Times New Roman"/>
      <family val="1"/>
    </font>
    <font>
      <sz val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3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2" fillId="0" borderId="3" xfId="0" applyNumberFormat="1" applyFont="1" applyBorder="1" applyProtection="1">
      <protection locked="0"/>
    </xf>
    <xf numFmtId="3" fontId="2" fillId="0" borderId="3" xfId="0" applyNumberFormat="1" applyFont="1" applyBorder="1" applyAlignment="1" applyProtection="1">
      <alignment horizontal="right" vertical="top"/>
      <protection locked="0"/>
    </xf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>
      <alignment horizontal="centerContinuous" vertical="center"/>
    </xf>
    <xf numFmtId="0" fontId="7" fillId="4" borderId="5" xfId="0" applyFont="1" applyFill="1" applyBorder="1" applyAlignment="1">
      <alignment horizontal="centerContinuous" vertical="center"/>
    </xf>
    <xf numFmtId="3" fontId="8" fillId="0" borderId="6" xfId="0" quotePrefix="1" applyNumberFormat="1" applyFont="1" applyBorder="1" applyAlignment="1">
      <alignment horizontal="center"/>
    </xf>
    <xf numFmtId="0" fontId="8" fillId="0" borderId="6" xfId="0" quotePrefix="1" applyFont="1" applyBorder="1" applyAlignment="1">
      <alignment horizontal="center"/>
    </xf>
    <xf numFmtId="0" fontId="8" fillId="5" borderId="8" xfId="0" applyFont="1" applyFill="1" applyBorder="1" applyAlignment="1">
      <alignment horizontal="left" wrapText="1"/>
    </xf>
    <xf numFmtId="0" fontId="5" fillId="0" borderId="0" xfId="0" quotePrefix="1" applyFont="1"/>
    <xf numFmtId="164" fontId="11" fillId="2" borderId="9" xfId="0" applyNumberFormat="1" applyFont="1" applyFill="1" applyBorder="1" applyAlignment="1">
      <alignment horizontal="right" vertical="top"/>
    </xf>
    <xf numFmtId="164" fontId="11" fillId="2" borderId="10" xfId="0" applyNumberFormat="1" applyFont="1" applyFill="1" applyBorder="1" applyAlignment="1">
      <alignment horizontal="right" vertical="top"/>
    </xf>
    <xf numFmtId="164" fontId="11" fillId="2" borderId="11" xfId="0" applyNumberFormat="1" applyFont="1" applyFill="1" applyBorder="1" applyAlignment="1">
      <alignment horizontal="right" vertical="top"/>
    </xf>
    <xf numFmtId="164" fontId="14" fillId="0" borderId="9" xfId="0" applyNumberFormat="1" applyFont="1" applyBorder="1" applyAlignment="1">
      <alignment horizontal="right" vertical="top"/>
    </xf>
    <xf numFmtId="164" fontId="14" fillId="0" borderId="10" xfId="0" applyNumberFormat="1" applyFont="1" applyBorder="1" applyAlignment="1">
      <alignment horizontal="right" vertical="top"/>
    </xf>
    <xf numFmtId="164" fontId="14" fillId="0" borderId="11" xfId="0" applyNumberFormat="1" applyFont="1" applyBorder="1" applyAlignment="1">
      <alignment horizontal="right" vertical="top"/>
    </xf>
    <xf numFmtId="164" fontId="12" fillId="0" borderId="9" xfId="0" applyNumberFormat="1" applyFont="1" applyBorder="1" applyAlignment="1">
      <alignment horizontal="right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164" fontId="13" fillId="5" borderId="17" xfId="0" applyNumberFormat="1" applyFont="1" applyFill="1" applyBorder="1" applyAlignment="1">
      <alignment horizontal="right" vertical="top"/>
    </xf>
    <xf numFmtId="164" fontId="13" fillId="5" borderId="6" xfId="0" applyNumberFormat="1" applyFont="1" applyFill="1" applyBorder="1" applyAlignment="1">
      <alignment horizontal="right" vertical="top"/>
    </xf>
    <xf numFmtId="164" fontId="13" fillId="5" borderId="18" xfId="0" applyNumberFormat="1" applyFont="1" applyFill="1" applyBorder="1" applyAlignment="1">
      <alignment horizontal="right" vertical="top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 wrapText="1"/>
    </xf>
    <xf numFmtId="0" fontId="7" fillId="6" borderId="1" xfId="0" applyFont="1" applyFill="1" applyBorder="1"/>
    <xf numFmtId="0" fontId="8" fillId="7" borderId="7" xfId="0" applyFont="1" applyFill="1" applyBorder="1" applyAlignment="1">
      <alignment horizontal="left" vertical="center" wrapText="1"/>
    </xf>
    <xf numFmtId="0" fontId="7" fillId="9" borderId="1" xfId="0" applyFont="1" applyFill="1" applyBorder="1"/>
    <xf numFmtId="0" fontId="7" fillId="8" borderId="7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wrapText="1"/>
    </xf>
    <xf numFmtId="4" fontId="8" fillId="4" borderId="7" xfId="0" applyNumberFormat="1" applyFont="1" applyFill="1" applyBorder="1" applyAlignment="1">
      <alignment vertical="center" wrapText="1"/>
    </xf>
    <xf numFmtId="4" fontId="8" fillId="7" borderId="7" xfId="0" applyNumberFormat="1" applyFont="1" applyFill="1" applyBorder="1" applyAlignment="1">
      <alignment vertical="center" wrapText="1"/>
    </xf>
    <xf numFmtId="4" fontId="7" fillId="8" borderId="7" xfId="0" applyNumberFormat="1" applyFont="1" applyFill="1" applyBorder="1" applyAlignment="1">
      <alignment vertical="center" wrapText="1"/>
    </xf>
    <xf numFmtId="4" fontId="7" fillId="9" borderId="1" xfId="0" applyNumberFormat="1" applyFont="1" applyFill="1" applyBorder="1" applyProtection="1">
      <protection locked="0"/>
    </xf>
    <xf numFmtId="4" fontId="7" fillId="9" borderId="1" xfId="0" applyNumberFormat="1" applyFont="1" applyFill="1" applyBorder="1"/>
    <xf numFmtId="4" fontId="7" fillId="6" borderId="1" xfId="0" applyNumberFormat="1" applyFont="1" applyFill="1" applyBorder="1" applyProtection="1">
      <protection locked="0"/>
    </xf>
    <xf numFmtId="4" fontId="7" fillId="8" borderId="7" xfId="0" applyNumberFormat="1" applyFont="1" applyFill="1" applyBorder="1" applyAlignment="1" applyProtection="1">
      <alignment vertical="center" wrapText="1"/>
      <protection locked="0"/>
    </xf>
    <xf numFmtId="4" fontId="8" fillId="5" borderId="17" xfId="0" applyNumberFormat="1" applyFont="1" applyFill="1" applyBorder="1" applyAlignment="1">
      <alignment wrapText="1"/>
    </xf>
    <xf numFmtId="164" fontId="14" fillId="0" borderId="12" xfId="0" applyNumberFormat="1" applyFont="1" applyBorder="1" applyAlignment="1">
      <alignment horizontal="right" vertical="top"/>
    </xf>
    <xf numFmtId="164" fontId="12" fillId="0" borderId="12" xfId="0" applyNumberFormat="1" applyFont="1" applyBorder="1" applyAlignment="1">
      <alignment horizontal="right" vertical="top"/>
    </xf>
    <xf numFmtId="164" fontId="13" fillId="5" borderId="24" xfId="0" applyNumberFormat="1" applyFont="1" applyFill="1" applyBorder="1" applyAlignment="1">
      <alignment horizontal="right" vertical="top"/>
    </xf>
    <xf numFmtId="164" fontId="11" fillId="10" borderId="9" xfId="0" applyNumberFormat="1" applyFont="1" applyFill="1" applyBorder="1" applyAlignment="1">
      <alignment horizontal="right" vertical="top"/>
    </xf>
    <xf numFmtId="164" fontId="11" fillId="10" borderId="10" xfId="0" applyNumberFormat="1" applyFont="1" applyFill="1" applyBorder="1" applyAlignment="1">
      <alignment horizontal="right" vertical="top"/>
    </xf>
    <xf numFmtId="164" fontId="11" fillId="10" borderId="11" xfId="0" applyNumberFormat="1" applyFont="1" applyFill="1" applyBorder="1" applyAlignment="1">
      <alignment horizontal="right" vertical="top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5" fillId="3" borderId="1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8" fillId="4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1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2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157BB-9EF7-4595-8F7A-241322D7768D}">
  <dimension ref="A1:AD138"/>
  <sheetViews>
    <sheetView tabSelected="1" topLeftCell="A7" zoomScale="90" zoomScaleNormal="90" workbookViewId="0">
      <selection activeCell="F28" sqref="F28"/>
    </sheetView>
  </sheetViews>
  <sheetFormatPr baseColWidth="10" defaultColWidth="11.42578125" defaultRowHeight="12.75" x14ac:dyDescent="0.2"/>
  <cols>
    <col min="1" max="1" width="89.85546875" bestFit="1" customWidth="1"/>
    <col min="2" max="2" width="21.42578125" customWidth="1"/>
    <col min="3" max="3" width="21.28515625" customWidth="1"/>
    <col min="4" max="5" width="20" customWidth="1"/>
    <col min="6" max="6" width="22.28515625" customWidth="1"/>
    <col min="7" max="15" width="20.140625" customWidth="1"/>
    <col min="16" max="16" width="10" customWidth="1"/>
    <col min="17" max="17" width="8.85546875" customWidth="1"/>
    <col min="18" max="18" width="10.7109375" customWidth="1"/>
    <col min="19" max="19" width="10" customWidth="1"/>
    <col min="20" max="26" width="7.7109375" customWidth="1"/>
    <col min="27" max="27" width="38.5703125" customWidth="1"/>
    <col min="28" max="28" width="52.7109375" customWidth="1"/>
  </cols>
  <sheetData>
    <row r="1" spans="1:28" x14ac:dyDescent="0.2">
      <c r="B1" s="1"/>
      <c r="C1" s="1"/>
      <c r="D1" s="1"/>
      <c r="E1" s="1"/>
      <c r="F1" s="1"/>
      <c r="G1" s="1"/>
      <c r="H1" s="1"/>
    </row>
    <row r="2" spans="1:28" ht="100.5" customHeight="1" x14ac:dyDescent="0.2">
      <c r="A2" s="31"/>
      <c r="B2" s="71" t="s">
        <v>35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8" ht="40.5" customHeight="1" x14ac:dyDescent="0.2">
      <c r="A3" s="32" t="s">
        <v>43</v>
      </c>
      <c r="B3" s="74" t="s">
        <v>169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8" ht="40.5" customHeight="1" x14ac:dyDescent="0.2">
      <c r="A4" s="32" t="s">
        <v>42</v>
      </c>
      <c r="B4" s="74" t="s">
        <v>170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6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8" ht="30.75" customHeight="1" x14ac:dyDescent="0.2">
      <c r="A5" s="32" t="s">
        <v>44</v>
      </c>
      <c r="B5" s="74">
        <v>2026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/>
    </row>
    <row r="6" spans="1:28" ht="13.5" thickBot="1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8" ht="24" customHeight="1" x14ac:dyDescent="0.2">
      <c r="A7" s="67" t="s">
        <v>0</v>
      </c>
      <c r="B7" s="70" t="s">
        <v>24</v>
      </c>
      <c r="C7" s="70"/>
      <c r="D7" s="70"/>
      <c r="E7" s="57"/>
      <c r="F7" s="13" t="s">
        <v>39</v>
      </c>
      <c r="G7" s="13"/>
      <c r="H7" s="13"/>
      <c r="I7" s="13"/>
      <c r="J7" s="13"/>
      <c r="K7" s="13"/>
      <c r="L7" s="13"/>
      <c r="M7" s="14"/>
      <c r="N7" s="14"/>
      <c r="O7" s="14"/>
      <c r="P7" s="66" t="s">
        <v>1</v>
      </c>
      <c r="Q7" s="66"/>
      <c r="R7" s="66"/>
      <c r="S7" s="66"/>
      <c r="T7" s="66"/>
      <c r="U7" s="66"/>
      <c r="V7" s="66"/>
      <c r="W7" s="66"/>
      <c r="X7" s="66"/>
      <c r="Y7" s="66"/>
      <c r="Z7" s="66"/>
      <c r="AA7" s="58" t="s">
        <v>45</v>
      </c>
      <c r="AB7" s="61" t="s">
        <v>166</v>
      </c>
    </row>
    <row r="8" spans="1:28" ht="75" customHeight="1" x14ac:dyDescent="0.2">
      <c r="A8" s="68"/>
      <c r="B8" s="10" t="s">
        <v>40</v>
      </c>
      <c r="C8" s="10" t="s">
        <v>41</v>
      </c>
      <c r="D8" s="11" t="s">
        <v>161</v>
      </c>
      <c r="E8" s="11" t="s">
        <v>162</v>
      </c>
      <c r="F8" s="12" t="s">
        <v>25</v>
      </c>
      <c r="G8" s="12" t="s">
        <v>26</v>
      </c>
      <c r="H8" s="12" t="s">
        <v>27</v>
      </c>
      <c r="I8" s="12" t="s">
        <v>28</v>
      </c>
      <c r="J8" s="12" t="s">
        <v>29</v>
      </c>
      <c r="K8" s="12" t="s">
        <v>30</v>
      </c>
      <c r="L8" s="12" t="s">
        <v>31</v>
      </c>
      <c r="M8" s="12" t="s">
        <v>32</v>
      </c>
      <c r="N8" s="12" t="s">
        <v>33</v>
      </c>
      <c r="O8" s="12" t="s">
        <v>34</v>
      </c>
      <c r="P8" s="64" t="s">
        <v>164</v>
      </c>
      <c r="Q8" s="64" t="s">
        <v>37</v>
      </c>
      <c r="R8" s="64" t="s">
        <v>2</v>
      </c>
      <c r="S8" s="64" t="s">
        <v>3</v>
      </c>
      <c r="T8" s="64" t="s">
        <v>4</v>
      </c>
      <c r="U8" s="64" t="s">
        <v>5</v>
      </c>
      <c r="V8" s="64" t="s">
        <v>6</v>
      </c>
      <c r="W8" s="64" t="s">
        <v>7</v>
      </c>
      <c r="X8" s="64" t="s">
        <v>8</v>
      </c>
      <c r="Y8" s="64" t="s">
        <v>9</v>
      </c>
      <c r="Z8" s="64" t="s">
        <v>165</v>
      </c>
      <c r="AA8" s="59"/>
      <c r="AB8" s="62"/>
    </row>
    <row r="9" spans="1:28" ht="16.5" thickBot="1" x14ac:dyDescent="0.3">
      <c r="A9" s="69"/>
      <c r="B9" s="15" t="s">
        <v>10</v>
      </c>
      <c r="C9" s="16" t="s">
        <v>11</v>
      </c>
      <c r="D9" s="16" t="s">
        <v>12</v>
      </c>
      <c r="E9" s="16" t="s">
        <v>13</v>
      </c>
      <c r="F9" s="16" t="s">
        <v>14</v>
      </c>
      <c r="G9" s="16" t="s">
        <v>15</v>
      </c>
      <c r="H9" s="16" t="s">
        <v>16</v>
      </c>
      <c r="I9" s="16" t="s">
        <v>17</v>
      </c>
      <c r="J9" s="16" t="s">
        <v>18</v>
      </c>
      <c r="K9" s="16" t="s">
        <v>19</v>
      </c>
      <c r="L9" s="16" t="s">
        <v>20</v>
      </c>
      <c r="M9" s="16" t="s">
        <v>21</v>
      </c>
      <c r="N9" s="16" t="s">
        <v>22</v>
      </c>
      <c r="O9" s="16" t="s">
        <v>163</v>
      </c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0"/>
      <c r="AB9" s="63"/>
    </row>
    <row r="10" spans="1:28" ht="15.75" x14ac:dyDescent="0.2">
      <c r="A10" s="33" t="s">
        <v>46</v>
      </c>
      <c r="B10" s="39">
        <f>B11+B12+B48</f>
        <v>70996149989</v>
      </c>
      <c r="C10" s="39">
        <f t="shared" ref="C10:O10" si="0">C11+C12+C48</f>
        <v>43596109869</v>
      </c>
      <c r="D10" s="39">
        <f t="shared" si="0"/>
        <v>66684747612</v>
      </c>
      <c r="E10" s="39">
        <f t="shared" si="0"/>
        <v>61800664008</v>
      </c>
      <c r="F10" s="39">
        <f t="shared" si="0"/>
        <v>31329974000</v>
      </c>
      <c r="G10" s="39">
        <f t="shared" si="0"/>
        <v>32269873000</v>
      </c>
      <c r="H10" s="39">
        <f t="shared" si="0"/>
        <v>33237969000</v>
      </c>
      <c r="I10" s="39">
        <f t="shared" si="0"/>
        <v>34235108000</v>
      </c>
      <c r="J10" s="39">
        <f t="shared" si="0"/>
        <v>35262161000</v>
      </c>
      <c r="K10" s="39">
        <f t="shared" si="0"/>
        <v>36320026000</v>
      </c>
      <c r="L10" s="39">
        <f t="shared" si="0"/>
        <v>37409627000</v>
      </c>
      <c r="M10" s="39">
        <f t="shared" si="0"/>
        <v>38531916000</v>
      </c>
      <c r="N10" s="39">
        <f t="shared" si="0"/>
        <v>39687873000</v>
      </c>
      <c r="O10" s="39">
        <f t="shared" si="0"/>
        <v>40878509000</v>
      </c>
      <c r="P10" s="50">
        <f t="shared" ref="P10:P73" si="1">IF(D10=0,"NA",F10/D10)</f>
        <v>0.46982218756065491</v>
      </c>
      <c r="Q10" s="50">
        <f t="shared" ref="Q10:Z25" si="2">IF(E10=0,"NA",F10/E10)</f>
        <v>0.50695206116142022</v>
      </c>
      <c r="R10" s="51">
        <f t="shared" si="2"/>
        <v>1.0299999929779706</v>
      </c>
      <c r="S10" s="51">
        <f t="shared" si="2"/>
        <v>1.0299999941121554</v>
      </c>
      <c r="T10" s="51">
        <f t="shared" si="2"/>
        <v>1.0299999978939749</v>
      </c>
      <c r="U10" s="51">
        <f t="shared" si="2"/>
        <v>1.0299999929896526</v>
      </c>
      <c r="V10" s="51">
        <f t="shared" si="2"/>
        <v>1.0300000048210318</v>
      </c>
      <c r="W10" s="51">
        <f t="shared" si="2"/>
        <v>1.0300000060572645</v>
      </c>
      <c r="X10" s="51">
        <f t="shared" si="2"/>
        <v>1.0300000050789067</v>
      </c>
      <c r="Y10" s="51">
        <f t="shared" si="2"/>
        <v>1.0299999875427943</v>
      </c>
      <c r="Z10" s="52">
        <f t="shared" si="2"/>
        <v>1.0299999952126435</v>
      </c>
      <c r="AA10" s="53"/>
      <c r="AB10" s="53"/>
    </row>
    <row r="11" spans="1:28" ht="15.75" x14ac:dyDescent="0.2">
      <c r="A11" s="35" t="s">
        <v>48</v>
      </c>
      <c r="B11" s="40">
        <v>9756201158</v>
      </c>
      <c r="C11" s="40">
        <v>9756201158</v>
      </c>
      <c r="D11" s="40">
        <v>9756201158</v>
      </c>
      <c r="E11" s="40">
        <v>9756201158</v>
      </c>
      <c r="F11" s="40">
        <v>694403000</v>
      </c>
      <c r="G11" s="40">
        <f>+ROUND(F11*1.03,-3)</f>
        <v>715235000</v>
      </c>
      <c r="H11" s="40">
        <f t="shared" ref="H11:O11" si="3">+ROUND(G11*1.03,-3)</f>
        <v>736692000</v>
      </c>
      <c r="I11" s="40">
        <f t="shared" si="3"/>
        <v>758793000</v>
      </c>
      <c r="J11" s="40">
        <f t="shared" si="3"/>
        <v>781557000</v>
      </c>
      <c r="K11" s="40">
        <f t="shared" si="3"/>
        <v>805004000</v>
      </c>
      <c r="L11" s="40">
        <f t="shared" si="3"/>
        <v>829154000</v>
      </c>
      <c r="M11" s="40">
        <f t="shared" si="3"/>
        <v>854029000</v>
      </c>
      <c r="N11" s="40">
        <f t="shared" si="3"/>
        <v>879650000</v>
      </c>
      <c r="O11" s="40">
        <f t="shared" si="3"/>
        <v>906040000</v>
      </c>
      <c r="P11" s="19">
        <f t="shared" si="1"/>
        <v>7.1175551708524951E-2</v>
      </c>
      <c r="Q11" s="19">
        <f t="shared" si="2"/>
        <v>7.1175551708524951E-2</v>
      </c>
      <c r="R11" s="20">
        <f t="shared" si="2"/>
        <v>1.029999870392265</v>
      </c>
      <c r="S11" s="20">
        <f t="shared" si="2"/>
        <v>1.0299999300929066</v>
      </c>
      <c r="T11" s="20">
        <f t="shared" si="2"/>
        <v>1.0300003257806518</v>
      </c>
      <c r="U11" s="20">
        <f t="shared" si="2"/>
        <v>1.0300002767553207</v>
      </c>
      <c r="V11" s="20">
        <f t="shared" si="2"/>
        <v>1.0300003710541905</v>
      </c>
      <c r="W11" s="20">
        <f t="shared" si="2"/>
        <v>1.0299998509324177</v>
      </c>
      <c r="X11" s="20">
        <f t="shared" si="2"/>
        <v>1.0300004582984583</v>
      </c>
      <c r="Y11" s="20">
        <f t="shared" si="2"/>
        <v>1.0300001522196554</v>
      </c>
      <c r="Z11" s="21">
        <f t="shared" si="2"/>
        <v>1.0300005684078894</v>
      </c>
      <c r="AA11" s="54"/>
      <c r="AB11" s="54"/>
    </row>
    <row r="12" spans="1:28" ht="15.75" x14ac:dyDescent="0.2">
      <c r="A12" s="35" t="s">
        <v>47</v>
      </c>
      <c r="B12" s="40">
        <f>B13+B16</f>
        <v>61159948831</v>
      </c>
      <c r="C12" s="40">
        <f t="shared" ref="C12:O12" si="4">C13+C16</f>
        <v>33607951247</v>
      </c>
      <c r="D12" s="40">
        <f t="shared" si="4"/>
        <v>56622229850</v>
      </c>
      <c r="E12" s="40">
        <f t="shared" si="4"/>
        <v>51744462850</v>
      </c>
      <c r="F12" s="40">
        <f t="shared" si="4"/>
        <v>30475571000</v>
      </c>
      <c r="G12" s="40">
        <f t="shared" si="4"/>
        <v>31389838000</v>
      </c>
      <c r="H12" s="40">
        <f t="shared" si="4"/>
        <v>32331533000</v>
      </c>
      <c r="I12" s="40">
        <f t="shared" si="4"/>
        <v>33301479000</v>
      </c>
      <c r="J12" s="40">
        <f t="shared" si="4"/>
        <v>34300523000</v>
      </c>
      <c r="K12" s="40">
        <f t="shared" si="4"/>
        <v>35329539000</v>
      </c>
      <c r="L12" s="40">
        <f t="shared" si="4"/>
        <v>36389426000</v>
      </c>
      <c r="M12" s="40">
        <f t="shared" si="4"/>
        <v>37481109000</v>
      </c>
      <c r="N12" s="40">
        <f t="shared" si="4"/>
        <v>38605542000</v>
      </c>
      <c r="O12" s="40">
        <f t="shared" si="4"/>
        <v>39763708000</v>
      </c>
      <c r="P12" s="22">
        <f t="shared" si="1"/>
        <v>0.53822625991123874</v>
      </c>
      <c r="Q12" s="47">
        <f t="shared" si="2"/>
        <v>0.58896294060186583</v>
      </c>
      <c r="R12" s="23">
        <f t="shared" si="2"/>
        <v>1.0299999957342882</v>
      </c>
      <c r="S12" s="23">
        <f t="shared" si="2"/>
        <v>1.0299999955399579</v>
      </c>
      <c r="T12" s="23">
        <f t="shared" si="2"/>
        <v>1.0300000003092955</v>
      </c>
      <c r="U12" s="23">
        <f t="shared" si="2"/>
        <v>1.0299999888893823</v>
      </c>
      <c r="V12" s="23">
        <f t="shared" si="2"/>
        <v>1.030000009037763</v>
      </c>
      <c r="W12" s="23">
        <f t="shared" si="2"/>
        <v>1.0300000234930888</v>
      </c>
      <c r="X12" s="23">
        <f t="shared" si="2"/>
        <v>1.0300000060457122</v>
      </c>
      <c r="Y12" s="23">
        <f t="shared" si="2"/>
        <v>1.029999992796371</v>
      </c>
      <c r="Z12" s="24">
        <f t="shared" si="2"/>
        <v>1.0299999932652157</v>
      </c>
      <c r="AA12" s="3"/>
      <c r="AB12" s="3"/>
    </row>
    <row r="13" spans="1:28" ht="15" x14ac:dyDescent="0.2">
      <c r="A13" s="37" t="s">
        <v>51</v>
      </c>
      <c r="B13" s="41">
        <f>SUM(B14:B15)</f>
        <v>0</v>
      </c>
      <c r="C13" s="41">
        <f t="shared" ref="C13:O13" si="5">SUM(C14:C15)</f>
        <v>0</v>
      </c>
      <c r="D13" s="41">
        <f t="shared" si="5"/>
        <v>0</v>
      </c>
      <c r="E13" s="41">
        <f t="shared" si="5"/>
        <v>0</v>
      </c>
      <c r="F13" s="41">
        <f t="shared" si="5"/>
        <v>0</v>
      </c>
      <c r="G13" s="41">
        <f t="shared" si="5"/>
        <v>0</v>
      </c>
      <c r="H13" s="41">
        <f t="shared" si="5"/>
        <v>0</v>
      </c>
      <c r="I13" s="41">
        <f t="shared" si="5"/>
        <v>0</v>
      </c>
      <c r="J13" s="41">
        <f t="shared" si="5"/>
        <v>0</v>
      </c>
      <c r="K13" s="41">
        <f t="shared" si="5"/>
        <v>0</v>
      </c>
      <c r="L13" s="41">
        <f t="shared" si="5"/>
        <v>0</v>
      </c>
      <c r="M13" s="41">
        <f t="shared" si="5"/>
        <v>0</v>
      </c>
      <c r="N13" s="41">
        <f t="shared" si="5"/>
        <v>0</v>
      </c>
      <c r="O13" s="41">
        <f t="shared" si="5"/>
        <v>0</v>
      </c>
      <c r="P13" s="22" t="str">
        <f t="shared" si="1"/>
        <v>NA</v>
      </c>
      <c r="Q13" s="47" t="str">
        <f t="shared" si="2"/>
        <v>NA</v>
      </c>
      <c r="R13" s="23" t="str">
        <f t="shared" si="2"/>
        <v>NA</v>
      </c>
      <c r="S13" s="23" t="str">
        <f t="shared" si="2"/>
        <v>NA</v>
      </c>
      <c r="T13" s="23" t="str">
        <f t="shared" si="2"/>
        <v>NA</v>
      </c>
      <c r="U13" s="23" t="str">
        <f t="shared" si="2"/>
        <v>NA</v>
      </c>
      <c r="V13" s="23" t="str">
        <f t="shared" si="2"/>
        <v>NA</v>
      </c>
      <c r="W13" s="23" t="str">
        <f t="shared" si="2"/>
        <v>NA</v>
      </c>
      <c r="X13" s="23" t="str">
        <f t="shared" si="2"/>
        <v>NA</v>
      </c>
      <c r="Y13" s="23" t="str">
        <f t="shared" si="2"/>
        <v>NA</v>
      </c>
      <c r="Z13" s="24" t="str">
        <f t="shared" si="2"/>
        <v>NA</v>
      </c>
      <c r="AA13" s="55"/>
      <c r="AB13" s="3"/>
    </row>
    <row r="14" spans="1:28" ht="15" x14ac:dyDescent="0.2">
      <c r="A14" s="36" t="s">
        <v>49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25" t="str">
        <f t="shared" si="1"/>
        <v>NA</v>
      </c>
      <c r="Q14" s="48" t="str">
        <f t="shared" si="2"/>
        <v>NA</v>
      </c>
      <c r="R14" s="26" t="str">
        <f t="shared" si="2"/>
        <v>NA</v>
      </c>
      <c r="S14" s="26" t="str">
        <f t="shared" si="2"/>
        <v>NA</v>
      </c>
      <c r="T14" s="26" t="str">
        <f t="shared" si="2"/>
        <v>NA</v>
      </c>
      <c r="U14" s="26" t="str">
        <f t="shared" si="2"/>
        <v>NA</v>
      </c>
      <c r="V14" s="26" t="str">
        <f t="shared" si="2"/>
        <v>NA</v>
      </c>
      <c r="W14" s="26" t="str">
        <f t="shared" si="2"/>
        <v>NA</v>
      </c>
      <c r="X14" s="26" t="str">
        <f t="shared" si="2"/>
        <v>NA</v>
      </c>
      <c r="Y14" s="26" t="str">
        <f t="shared" si="2"/>
        <v>NA</v>
      </c>
      <c r="Z14" s="27" t="str">
        <f t="shared" si="2"/>
        <v>NA</v>
      </c>
      <c r="AA14" s="3"/>
      <c r="AB14" s="3"/>
    </row>
    <row r="15" spans="1:28" ht="15" x14ac:dyDescent="0.2">
      <c r="A15" s="36" t="s">
        <v>50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25" t="str">
        <f t="shared" si="1"/>
        <v>NA</v>
      </c>
      <c r="Q15" s="48" t="str">
        <f t="shared" si="2"/>
        <v>NA</v>
      </c>
      <c r="R15" s="26" t="str">
        <f t="shared" si="2"/>
        <v>NA</v>
      </c>
      <c r="S15" s="26" t="str">
        <f t="shared" si="2"/>
        <v>NA</v>
      </c>
      <c r="T15" s="26" t="str">
        <f t="shared" si="2"/>
        <v>NA</v>
      </c>
      <c r="U15" s="26" t="str">
        <f t="shared" si="2"/>
        <v>NA</v>
      </c>
      <c r="V15" s="26" t="str">
        <f t="shared" si="2"/>
        <v>NA</v>
      </c>
      <c r="W15" s="26" t="str">
        <f t="shared" si="2"/>
        <v>NA</v>
      </c>
      <c r="X15" s="26" t="str">
        <f t="shared" si="2"/>
        <v>NA</v>
      </c>
      <c r="Y15" s="26" t="str">
        <f t="shared" si="2"/>
        <v>NA</v>
      </c>
      <c r="Z15" s="27" t="str">
        <f t="shared" si="2"/>
        <v>NA</v>
      </c>
      <c r="AA15" s="3"/>
      <c r="AB15" s="3"/>
    </row>
    <row r="16" spans="1:28" ht="15" x14ac:dyDescent="0.2">
      <c r="A16" s="37" t="s">
        <v>52</v>
      </c>
      <c r="B16" s="41">
        <f>SUM(B17:B21)+B24+B45</f>
        <v>61159948831</v>
      </c>
      <c r="C16" s="41">
        <f t="shared" ref="C16:O16" si="6">SUM(C17:C21)+C24+C45</f>
        <v>33607951247</v>
      </c>
      <c r="D16" s="41">
        <f t="shared" si="6"/>
        <v>56622229850</v>
      </c>
      <c r="E16" s="41">
        <f t="shared" ref="E16" si="7">SUM(E17:E21)+E24+E45</f>
        <v>51744462850</v>
      </c>
      <c r="F16" s="41">
        <f t="shared" si="6"/>
        <v>30475571000</v>
      </c>
      <c r="G16" s="41">
        <f t="shared" si="6"/>
        <v>31389838000</v>
      </c>
      <c r="H16" s="41">
        <f t="shared" si="6"/>
        <v>32331533000</v>
      </c>
      <c r="I16" s="41">
        <f t="shared" si="6"/>
        <v>33301479000</v>
      </c>
      <c r="J16" s="41">
        <f t="shared" si="6"/>
        <v>34300523000</v>
      </c>
      <c r="K16" s="41">
        <f t="shared" si="6"/>
        <v>35329539000</v>
      </c>
      <c r="L16" s="41">
        <f t="shared" si="6"/>
        <v>36389426000</v>
      </c>
      <c r="M16" s="41">
        <f t="shared" si="6"/>
        <v>37481109000</v>
      </c>
      <c r="N16" s="41">
        <f t="shared" si="6"/>
        <v>38605542000</v>
      </c>
      <c r="O16" s="41">
        <f t="shared" si="6"/>
        <v>39763708000</v>
      </c>
      <c r="P16" s="22">
        <f t="shared" si="1"/>
        <v>0.53822625991123874</v>
      </c>
      <c r="Q16" s="47">
        <f t="shared" si="2"/>
        <v>0.58896294060186583</v>
      </c>
      <c r="R16" s="23">
        <f t="shared" si="2"/>
        <v>1.0299999957342882</v>
      </c>
      <c r="S16" s="23">
        <f t="shared" si="2"/>
        <v>1.0299999955399579</v>
      </c>
      <c r="T16" s="23">
        <f t="shared" si="2"/>
        <v>1.0300000003092955</v>
      </c>
      <c r="U16" s="23">
        <f t="shared" si="2"/>
        <v>1.0299999888893823</v>
      </c>
      <c r="V16" s="23">
        <f t="shared" si="2"/>
        <v>1.030000009037763</v>
      </c>
      <c r="W16" s="23">
        <f t="shared" si="2"/>
        <v>1.0300000234930888</v>
      </c>
      <c r="X16" s="23">
        <f t="shared" si="2"/>
        <v>1.0300000060457122</v>
      </c>
      <c r="Y16" s="23">
        <f t="shared" si="2"/>
        <v>1.029999992796371</v>
      </c>
      <c r="Z16" s="24">
        <f t="shared" si="2"/>
        <v>1.0299999932652157</v>
      </c>
      <c r="AA16" s="3"/>
      <c r="AB16" s="3"/>
    </row>
    <row r="17" spans="1:30" ht="15" x14ac:dyDescent="0.2">
      <c r="A17" s="36" t="s">
        <v>53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25" t="str">
        <f t="shared" si="1"/>
        <v>NA</v>
      </c>
      <c r="Q17" s="48" t="str">
        <f t="shared" si="2"/>
        <v>NA</v>
      </c>
      <c r="R17" s="26" t="str">
        <f>IF(F17=0,"NA",G17/F17)</f>
        <v>NA</v>
      </c>
      <c r="S17" s="26" t="str">
        <f t="shared" si="2"/>
        <v>NA</v>
      </c>
      <c r="T17" s="26" t="str">
        <f t="shared" si="2"/>
        <v>NA</v>
      </c>
      <c r="U17" s="26" t="str">
        <f t="shared" si="2"/>
        <v>NA</v>
      </c>
      <c r="V17" s="26" t="str">
        <f t="shared" si="2"/>
        <v>NA</v>
      </c>
      <c r="W17" s="26" t="str">
        <f t="shared" si="2"/>
        <v>NA</v>
      </c>
      <c r="X17" s="26" t="str">
        <f t="shared" si="2"/>
        <v>NA</v>
      </c>
      <c r="Y17" s="26" t="str">
        <f t="shared" si="2"/>
        <v>NA</v>
      </c>
      <c r="Z17" s="27" t="str">
        <f t="shared" si="2"/>
        <v>NA</v>
      </c>
      <c r="AA17" s="3"/>
      <c r="AB17" s="3"/>
    </row>
    <row r="18" spans="1:30" ht="15" x14ac:dyDescent="0.2">
      <c r="A18" s="36" t="s">
        <v>54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25" t="str">
        <f t="shared" si="1"/>
        <v>NA</v>
      </c>
      <c r="Q18" s="48" t="str">
        <f t="shared" si="2"/>
        <v>NA</v>
      </c>
      <c r="R18" s="26" t="str">
        <f t="shared" si="2"/>
        <v>NA</v>
      </c>
      <c r="S18" s="26" t="str">
        <f t="shared" si="2"/>
        <v>NA</v>
      </c>
      <c r="T18" s="26" t="str">
        <f t="shared" si="2"/>
        <v>NA</v>
      </c>
      <c r="U18" s="26" t="str">
        <f t="shared" si="2"/>
        <v>NA</v>
      </c>
      <c r="V18" s="26" t="str">
        <f t="shared" si="2"/>
        <v>NA</v>
      </c>
      <c r="W18" s="26" t="str">
        <f t="shared" si="2"/>
        <v>NA</v>
      </c>
      <c r="X18" s="26" t="str">
        <f t="shared" si="2"/>
        <v>NA</v>
      </c>
      <c r="Y18" s="26" t="str">
        <f t="shared" si="2"/>
        <v>NA</v>
      </c>
      <c r="Z18" s="27" t="str">
        <f t="shared" si="2"/>
        <v>NA</v>
      </c>
      <c r="AA18" s="3"/>
      <c r="AB18" s="3"/>
    </row>
    <row r="19" spans="1:30" ht="15" x14ac:dyDescent="0.2">
      <c r="A19" s="36" t="s">
        <v>55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25" t="str">
        <f t="shared" si="1"/>
        <v>NA</v>
      </c>
      <c r="Q19" s="48" t="str">
        <f t="shared" si="2"/>
        <v>NA</v>
      </c>
      <c r="R19" s="26" t="str">
        <f t="shared" si="2"/>
        <v>NA</v>
      </c>
      <c r="S19" s="26" t="str">
        <f t="shared" si="2"/>
        <v>NA</v>
      </c>
      <c r="T19" s="26" t="str">
        <f t="shared" si="2"/>
        <v>NA</v>
      </c>
      <c r="U19" s="26" t="str">
        <f t="shared" si="2"/>
        <v>NA</v>
      </c>
      <c r="V19" s="26" t="str">
        <f t="shared" si="2"/>
        <v>NA</v>
      </c>
      <c r="W19" s="26" t="str">
        <f t="shared" si="2"/>
        <v>NA</v>
      </c>
      <c r="X19" s="26" t="str">
        <f t="shared" si="2"/>
        <v>NA</v>
      </c>
      <c r="Y19" s="26" t="str">
        <f t="shared" si="2"/>
        <v>NA</v>
      </c>
      <c r="Z19" s="27" t="str">
        <f t="shared" si="2"/>
        <v>NA</v>
      </c>
      <c r="AA19" s="3"/>
      <c r="AB19" s="3"/>
    </row>
    <row r="20" spans="1:30" ht="15" x14ac:dyDescent="0.2">
      <c r="A20" s="36" t="s">
        <v>56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22" t="str">
        <f t="shared" si="1"/>
        <v>NA</v>
      </c>
      <c r="Q20" s="47" t="str">
        <f t="shared" si="2"/>
        <v>NA</v>
      </c>
      <c r="R20" s="23" t="str">
        <f t="shared" si="2"/>
        <v>NA</v>
      </c>
      <c r="S20" s="23" t="str">
        <f t="shared" si="2"/>
        <v>NA</v>
      </c>
      <c r="T20" s="23" t="str">
        <f t="shared" si="2"/>
        <v>NA</v>
      </c>
      <c r="U20" s="23" t="str">
        <f t="shared" si="2"/>
        <v>NA</v>
      </c>
      <c r="V20" s="23" t="str">
        <f t="shared" si="2"/>
        <v>NA</v>
      </c>
      <c r="W20" s="23" t="str">
        <f t="shared" si="2"/>
        <v>NA</v>
      </c>
      <c r="X20" s="23" t="str">
        <f t="shared" si="2"/>
        <v>NA</v>
      </c>
      <c r="Y20" s="23" t="str">
        <f t="shared" si="2"/>
        <v>NA</v>
      </c>
      <c r="Z20" s="24" t="str">
        <f t="shared" si="2"/>
        <v>NA</v>
      </c>
      <c r="AA20" s="3"/>
      <c r="AB20" s="3"/>
    </row>
    <row r="21" spans="1:30" ht="15" x14ac:dyDescent="0.2">
      <c r="A21" s="36" t="s">
        <v>57</v>
      </c>
      <c r="B21" s="43">
        <f>SUM(B22:B23)</f>
        <v>23589370584</v>
      </c>
      <c r="C21" s="43">
        <f t="shared" ref="C21:O21" si="8">SUM(C22:C23)</f>
        <v>8674367765</v>
      </c>
      <c r="D21" s="43">
        <f t="shared" si="8"/>
        <v>19051651603</v>
      </c>
      <c r="E21" s="43">
        <f t="shared" si="8"/>
        <v>14173884603</v>
      </c>
      <c r="F21" s="43">
        <f t="shared" si="8"/>
        <v>15737326000</v>
      </c>
      <c r="G21" s="43">
        <f t="shared" si="8"/>
        <v>16209446000</v>
      </c>
      <c r="H21" s="43">
        <f t="shared" si="8"/>
        <v>16695729000</v>
      </c>
      <c r="I21" s="43">
        <f t="shared" si="8"/>
        <v>17196601000</v>
      </c>
      <c r="J21" s="43">
        <f t="shared" si="8"/>
        <v>17712499000</v>
      </c>
      <c r="K21" s="43">
        <f t="shared" si="8"/>
        <v>18243874000</v>
      </c>
      <c r="L21" s="43">
        <f t="shared" si="8"/>
        <v>18791191000</v>
      </c>
      <c r="M21" s="43">
        <f t="shared" si="8"/>
        <v>19354927000</v>
      </c>
      <c r="N21" s="43">
        <f t="shared" si="8"/>
        <v>19935575000</v>
      </c>
      <c r="O21" s="43">
        <f t="shared" si="8"/>
        <v>20533642000</v>
      </c>
      <c r="P21" s="22">
        <f t="shared" si="1"/>
        <v>0.82603473588200071</v>
      </c>
      <c r="Q21" s="47">
        <f t="shared" si="2"/>
        <v>1.1103043689708809</v>
      </c>
      <c r="R21" s="23">
        <f t="shared" si="2"/>
        <v>1.0300000139795034</v>
      </c>
      <c r="S21" s="23">
        <f t="shared" si="2"/>
        <v>1.0299999765568792</v>
      </c>
      <c r="T21" s="23">
        <f t="shared" si="2"/>
        <v>1.0300000077864224</v>
      </c>
      <c r="U21" s="23">
        <f t="shared" si="2"/>
        <v>1.0299999982554693</v>
      </c>
      <c r="V21" s="23">
        <f t="shared" si="2"/>
        <v>1.0300000016937192</v>
      </c>
      <c r="W21" s="23">
        <f t="shared" si="2"/>
        <v>1.0300000427540774</v>
      </c>
      <c r="X21" s="23">
        <f t="shared" si="2"/>
        <v>1.0300000143684347</v>
      </c>
      <c r="Y21" s="23">
        <f t="shared" si="2"/>
        <v>1.030000009816622</v>
      </c>
      <c r="Z21" s="24">
        <f t="shared" si="2"/>
        <v>1.0299999874596042</v>
      </c>
      <c r="AA21" s="3"/>
      <c r="AB21" s="3"/>
    </row>
    <row r="22" spans="1:30" ht="15" x14ac:dyDescent="0.2">
      <c r="A22" s="34" t="s">
        <v>58</v>
      </c>
      <c r="B22" s="44">
        <v>23429370584</v>
      </c>
      <c r="C22" s="44">
        <v>8639395241</v>
      </c>
      <c r="D22" s="44">
        <v>18922429662.563591</v>
      </c>
      <c r="E22" s="44">
        <v>14077747170</v>
      </c>
      <c r="F22" s="44">
        <v>15698809000</v>
      </c>
      <c r="G22" s="44">
        <f t="shared" ref="G22:G23" si="9">+ROUND(F22*1.03,-3)</f>
        <v>16169773000</v>
      </c>
      <c r="H22" s="44">
        <f t="shared" ref="H22:H23" si="10">+ROUND(G22*1.03,-3)</f>
        <v>16654866000</v>
      </c>
      <c r="I22" s="44">
        <f t="shared" ref="I22:I23" si="11">+ROUND(H22*1.03,-3)</f>
        <v>17154512000</v>
      </c>
      <c r="J22" s="44">
        <f t="shared" ref="J22:J23" si="12">+ROUND(I22*1.03,-3)</f>
        <v>17669147000</v>
      </c>
      <c r="K22" s="44">
        <f t="shared" ref="K22:K23" si="13">+ROUND(J22*1.03,-3)</f>
        <v>18199221000</v>
      </c>
      <c r="L22" s="44">
        <f t="shared" ref="L22:L23" si="14">+ROUND(K22*1.03,-3)</f>
        <v>18745198000</v>
      </c>
      <c r="M22" s="44">
        <f t="shared" ref="M22:M23" si="15">+ROUND(L22*1.03,-3)</f>
        <v>19307554000</v>
      </c>
      <c r="N22" s="44">
        <f t="shared" ref="N22:N23" si="16">+ROUND(M22*1.03,-3)</f>
        <v>19886781000</v>
      </c>
      <c r="O22" s="44">
        <f t="shared" ref="O22:O23" si="17">+ROUND(N22*1.03,-3)</f>
        <v>20483384000</v>
      </c>
      <c r="P22" s="25">
        <f t="shared" si="1"/>
        <v>0.82964023542170973</v>
      </c>
      <c r="Q22" s="48">
        <f t="shared" si="2"/>
        <v>1.1151506565947227</v>
      </c>
      <c r="R22" s="26">
        <f>IF(F22=0,"NA",G22/F22)</f>
        <v>1.0299999828012432</v>
      </c>
      <c r="S22" s="26">
        <f t="shared" si="2"/>
        <v>1.0299999882496804</v>
      </c>
      <c r="T22" s="26">
        <f t="shared" si="2"/>
        <v>1.0300000012008503</v>
      </c>
      <c r="U22" s="26">
        <f t="shared" si="2"/>
        <v>1.0299999790142675</v>
      </c>
      <c r="V22" s="26">
        <f t="shared" si="2"/>
        <v>1.0299999767957106</v>
      </c>
      <c r="W22" s="26">
        <f t="shared" si="2"/>
        <v>1.0300000203305406</v>
      </c>
      <c r="X22" s="26">
        <f t="shared" si="2"/>
        <v>1.0300000032008199</v>
      </c>
      <c r="Y22" s="26">
        <f t="shared" si="2"/>
        <v>1.0300000196814159</v>
      </c>
      <c r="Z22" s="27">
        <f t="shared" si="2"/>
        <v>1.0299999783775966</v>
      </c>
      <c r="AA22" s="3"/>
      <c r="AB22" s="3"/>
      <c r="AD22" s="9"/>
    </row>
    <row r="23" spans="1:30" ht="15" x14ac:dyDescent="0.2">
      <c r="A23" s="34" t="s">
        <v>59</v>
      </c>
      <c r="B23" s="44">
        <v>160000000</v>
      </c>
      <c r="C23" s="44">
        <v>34972524</v>
      </c>
      <c r="D23" s="44">
        <v>129221940.43640731</v>
      </c>
      <c r="E23" s="44">
        <v>96137433</v>
      </c>
      <c r="F23" s="44">
        <v>38517000</v>
      </c>
      <c r="G23" s="44">
        <f t="shared" si="9"/>
        <v>39673000</v>
      </c>
      <c r="H23" s="44">
        <f t="shared" si="10"/>
        <v>40863000</v>
      </c>
      <c r="I23" s="44">
        <f t="shared" si="11"/>
        <v>42089000</v>
      </c>
      <c r="J23" s="44">
        <f t="shared" si="12"/>
        <v>43352000</v>
      </c>
      <c r="K23" s="44">
        <f t="shared" si="13"/>
        <v>44653000</v>
      </c>
      <c r="L23" s="44">
        <f t="shared" si="14"/>
        <v>45993000</v>
      </c>
      <c r="M23" s="44">
        <f t="shared" si="15"/>
        <v>47373000</v>
      </c>
      <c r="N23" s="44">
        <f t="shared" si="16"/>
        <v>48794000</v>
      </c>
      <c r="O23" s="44">
        <f t="shared" si="17"/>
        <v>50258000</v>
      </c>
      <c r="P23" s="25">
        <f t="shared" si="1"/>
        <v>0.29806857775019235</v>
      </c>
      <c r="Q23" s="48">
        <f t="shared" si="2"/>
        <v>0.40064518885167238</v>
      </c>
      <c r="R23" s="26">
        <f t="shared" si="2"/>
        <v>1.0300127216553729</v>
      </c>
      <c r="S23" s="26">
        <f t="shared" si="2"/>
        <v>1.0299952108486881</v>
      </c>
      <c r="T23" s="26">
        <f t="shared" si="2"/>
        <v>1.0300026919217875</v>
      </c>
      <c r="U23" s="26">
        <f t="shared" si="2"/>
        <v>1.0300078405284041</v>
      </c>
      <c r="V23" s="26">
        <f t="shared" si="2"/>
        <v>1.0300101494740728</v>
      </c>
      <c r="W23" s="26">
        <f t="shared" si="2"/>
        <v>1.0300091819138693</v>
      </c>
      <c r="X23" s="26">
        <f t="shared" si="2"/>
        <v>1.0300045659122041</v>
      </c>
      <c r="Y23" s="26">
        <f t="shared" si="2"/>
        <v>1.0299959892765922</v>
      </c>
      <c r="Z23" s="27">
        <f t="shared" si="2"/>
        <v>1.030003688978153</v>
      </c>
      <c r="AA23" s="3"/>
      <c r="AB23" s="3"/>
      <c r="AD23" s="9"/>
    </row>
    <row r="24" spans="1:30" ht="15" x14ac:dyDescent="0.2">
      <c r="A24" s="36" t="s">
        <v>60</v>
      </c>
      <c r="B24" s="43">
        <f>SUM(B25:B44)</f>
        <v>37570578247</v>
      </c>
      <c r="C24" s="43">
        <f t="shared" ref="C24:O24" si="18">SUM(C25:C44)</f>
        <v>24933583482</v>
      </c>
      <c r="D24" s="43">
        <f t="shared" si="18"/>
        <v>37570578247</v>
      </c>
      <c r="E24" s="43">
        <f t="shared" si="18"/>
        <v>37570578247</v>
      </c>
      <c r="F24" s="43">
        <f t="shared" si="18"/>
        <v>14738245000</v>
      </c>
      <c r="G24" s="43">
        <f t="shared" si="18"/>
        <v>15180392000</v>
      </c>
      <c r="H24" s="43">
        <f t="shared" si="18"/>
        <v>15635804000</v>
      </c>
      <c r="I24" s="43">
        <f t="shared" si="18"/>
        <v>16104878000</v>
      </c>
      <c r="J24" s="43">
        <f t="shared" si="18"/>
        <v>16588024000</v>
      </c>
      <c r="K24" s="43">
        <f t="shared" si="18"/>
        <v>17085665000</v>
      </c>
      <c r="L24" s="43">
        <f t="shared" si="18"/>
        <v>17598235000</v>
      </c>
      <c r="M24" s="43">
        <f t="shared" si="18"/>
        <v>18126182000</v>
      </c>
      <c r="N24" s="43">
        <f t="shared" si="18"/>
        <v>18669967000</v>
      </c>
      <c r="O24" s="43">
        <f t="shared" si="18"/>
        <v>19230066000</v>
      </c>
      <c r="P24" s="25">
        <f t="shared" si="1"/>
        <v>0.39228155880664001</v>
      </c>
      <c r="Q24" s="48">
        <f t="shared" si="2"/>
        <v>0.39228155880664001</v>
      </c>
      <c r="R24" s="26">
        <f t="shared" si="2"/>
        <v>1.0299999762522607</v>
      </c>
      <c r="S24" s="26">
        <f t="shared" si="2"/>
        <v>1.0300000158098683</v>
      </c>
      <c r="T24" s="26">
        <f t="shared" si="2"/>
        <v>1.0299999923253067</v>
      </c>
      <c r="U24" s="26">
        <f t="shared" si="2"/>
        <v>1.029999978888384</v>
      </c>
      <c r="V24" s="26">
        <f t="shared" si="2"/>
        <v>1.0300000168796477</v>
      </c>
      <c r="W24" s="26">
        <f t="shared" si="2"/>
        <v>1.0300000029264298</v>
      </c>
      <c r="X24" s="26">
        <f t="shared" si="2"/>
        <v>1.0299999971588061</v>
      </c>
      <c r="Y24" s="26">
        <f t="shared" si="2"/>
        <v>1.0299999746223447</v>
      </c>
      <c r="Z24" s="27">
        <f t="shared" si="2"/>
        <v>1.0299999994643805</v>
      </c>
      <c r="AA24" s="3"/>
      <c r="AB24" s="3"/>
      <c r="AD24" s="9"/>
    </row>
    <row r="25" spans="1:30" ht="15" x14ac:dyDescent="0.2">
      <c r="A25" s="34" t="s">
        <v>61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25" t="str">
        <f t="shared" si="1"/>
        <v>NA</v>
      </c>
      <c r="Q25" s="48" t="str">
        <f t="shared" si="2"/>
        <v>NA</v>
      </c>
      <c r="R25" s="26" t="str">
        <f t="shared" si="2"/>
        <v>NA</v>
      </c>
      <c r="S25" s="26" t="str">
        <f t="shared" si="2"/>
        <v>NA</v>
      </c>
      <c r="T25" s="26" t="str">
        <f t="shared" si="2"/>
        <v>NA</v>
      </c>
      <c r="U25" s="26" t="str">
        <f t="shared" si="2"/>
        <v>NA</v>
      </c>
      <c r="V25" s="26" t="str">
        <f t="shared" si="2"/>
        <v>NA</v>
      </c>
      <c r="W25" s="26" t="str">
        <f t="shared" si="2"/>
        <v>NA</v>
      </c>
      <c r="X25" s="26" t="str">
        <f t="shared" si="2"/>
        <v>NA</v>
      </c>
      <c r="Y25" s="26" t="str">
        <f t="shared" si="2"/>
        <v>NA</v>
      </c>
      <c r="Z25" s="27" t="str">
        <f t="shared" si="2"/>
        <v>NA</v>
      </c>
      <c r="AA25" s="3"/>
      <c r="AB25" s="3"/>
      <c r="AD25" s="9"/>
    </row>
    <row r="26" spans="1:30" ht="15" x14ac:dyDescent="0.2">
      <c r="A26" s="34" t="s">
        <v>62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25" t="str">
        <f t="shared" si="1"/>
        <v>NA</v>
      </c>
      <c r="Q26" s="48" t="str">
        <f t="shared" ref="Q26:Z51" si="19">IF(E26=0,"NA",F26/E26)</f>
        <v>NA</v>
      </c>
      <c r="R26" s="26" t="str">
        <f t="shared" si="19"/>
        <v>NA</v>
      </c>
      <c r="S26" s="26" t="str">
        <f t="shared" si="19"/>
        <v>NA</v>
      </c>
      <c r="T26" s="26" t="str">
        <f t="shared" si="19"/>
        <v>NA</v>
      </c>
      <c r="U26" s="26" t="str">
        <f t="shared" si="19"/>
        <v>NA</v>
      </c>
      <c r="V26" s="26" t="str">
        <f t="shared" si="19"/>
        <v>NA</v>
      </c>
      <c r="W26" s="26" t="str">
        <f t="shared" si="19"/>
        <v>NA</v>
      </c>
      <c r="X26" s="26" t="str">
        <f t="shared" si="19"/>
        <v>NA</v>
      </c>
      <c r="Y26" s="26" t="str">
        <f t="shared" si="19"/>
        <v>NA</v>
      </c>
      <c r="Z26" s="27" t="str">
        <f t="shared" si="19"/>
        <v>NA</v>
      </c>
      <c r="AA26" s="3"/>
      <c r="AB26" s="3"/>
      <c r="AD26" s="9"/>
    </row>
    <row r="27" spans="1:30" ht="15" x14ac:dyDescent="0.2">
      <c r="A27" s="34" t="s">
        <v>63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25" t="str">
        <f t="shared" si="1"/>
        <v>NA</v>
      </c>
      <c r="Q27" s="48" t="str">
        <f t="shared" si="19"/>
        <v>NA</v>
      </c>
      <c r="R27" s="26" t="str">
        <f t="shared" si="19"/>
        <v>NA</v>
      </c>
      <c r="S27" s="26" t="str">
        <f t="shared" si="19"/>
        <v>NA</v>
      </c>
      <c r="T27" s="26" t="str">
        <f t="shared" si="19"/>
        <v>NA</v>
      </c>
      <c r="U27" s="26" t="str">
        <f t="shared" si="19"/>
        <v>NA</v>
      </c>
      <c r="V27" s="26" t="str">
        <f t="shared" si="19"/>
        <v>NA</v>
      </c>
      <c r="W27" s="26" t="str">
        <f t="shared" si="19"/>
        <v>NA</v>
      </c>
      <c r="X27" s="26" t="str">
        <f t="shared" si="19"/>
        <v>NA</v>
      </c>
      <c r="Y27" s="26" t="str">
        <f t="shared" si="19"/>
        <v>NA</v>
      </c>
      <c r="Z27" s="27" t="str">
        <f t="shared" si="19"/>
        <v>NA</v>
      </c>
      <c r="AA27" s="3"/>
      <c r="AB27" s="3"/>
      <c r="AD27" s="9"/>
    </row>
    <row r="28" spans="1:30" ht="15" x14ac:dyDescent="0.2">
      <c r="A28" s="34" t="s">
        <v>64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25" t="str">
        <f t="shared" si="1"/>
        <v>NA</v>
      </c>
      <c r="Q28" s="48" t="str">
        <f t="shared" si="19"/>
        <v>NA</v>
      </c>
      <c r="R28" s="26" t="str">
        <f t="shared" si="19"/>
        <v>NA</v>
      </c>
      <c r="S28" s="26" t="str">
        <f t="shared" si="19"/>
        <v>NA</v>
      </c>
      <c r="T28" s="26" t="str">
        <f t="shared" si="19"/>
        <v>NA</v>
      </c>
      <c r="U28" s="26" t="str">
        <f t="shared" si="19"/>
        <v>NA</v>
      </c>
      <c r="V28" s="26" t="str">
        <f t="shared" si="19"/>
        <v>NA</v>
      </c>
      <c r="W28" s="26" t="str">
        <f t="shared" si="19"/>
        <v>NA</v>
      </c>
      <c r="X28" s="26" t="str">
        <f t="shared" si="19"/>
        <v>NA</v>
      </c>
      <c r="Y28" s="26" t="str">
        <f t="shared" si="19"/>
        <v>NA</v>
      </c>
      <c r="Z28" s="27" t="str">
        <f t="shared" si="19"/>
        <v>NA</v>
      </c>
      <c r="AA28" s="3"/>
      <c r="AB28" s="3"/>
      <c r="AD28" s="9"/>
    </row>
    <row r="29" spans="1:30" ht="15" x14ac:dyDescent="0.2">
      <c r="A29" s="34" t="s">
        <v>65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25" t="str">
        <f t="shared" si="1"/>
        <v>NA</v>
      </c>
      <c r="Q29" s="48" t="str">
        <f t="shared" si="19"/>
        <v>NA</v>
      </c>
      <c r="R29" s="26" t="str">
        <f t="shared" si="19"/>
        <v>NA</v>
      </c>
      <c r="S29" s="26" t="str">
        <f t="shared" si="19"/>
        <v>NA</v>
      </c>
      <c r="T29" s="26" t="str">
        <f t="shared" si="19"/>
        <v>NA</v>
      </c>
      <c r="U29" s="26" t="str">
        <f t="shared" si="19"/>
        <v>NA</v>
      </c>
      <c r="V29" s="26" t="str">
        <f t="shared" si="19"/>
        <v>NA</v>
      </c>
      <c r="W29" s="26" t="str">
        <f t="shared" si="19"/>
        <v>NA</v>
      </c>
      <c r="X29" s="26" t="str">
        <f t="shared" si="19"/>
        <v>NA</v>
      </c>
      <c r="Y29" s="26" t="str">
        <f t="shared" si="19"/>
        <v>NA</v>
      </c>
      <c r="Z29" s="27" t="str">
        <f t="shared" si="19"/>
        <v>NA</v>
      </c>
      <c r="AA29" s="3"/>
      <c r="AB29" s="3"/>
      <c r="AD29" s="9"/>
    </row>
    <row r="30" spans="1:30" ht="15" x14ac:dyDescent="0.2">
      <c r="A30" s="34" t="s">
        <v>66</v>
      </c>
      <c r="B30" s="44">
        <v>25198981000</v>
      </c>
      <c r="C30" s="44">
        <v>12599490000</v>
      </c>
      <c r="D30" s="44">
        <v>25198981000</v>
      </c>
      <c r="E30" s="44">
        <v>25198981000</v>
      </c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25">
        <f t="shared" si="1"/>
        <v>0</v>
      </c>
      <c r="Q30" s="48">
        <f t="shared" si="19"/>
        <v>0</v>
      </c>
      <c r="R30" s="26" t="str">
        <f t="shared" si="19"/>
        <v>NA</v>
      </c>
      <c r="S30" s="26" t="str">
        <f t="shared" si="19"/>
        <v>NA</v>
      </c>
      <c r="T30" s="26" t="str">
        <f t="shared" si="19"/>
        <v>NA</v>
      </c>
      <c r="U30" s="26" t="str">
        <f t="shared" si="19"/>
        <v>NA</v>
      </c>
      <c r="V30" s="26" t="str">
        <f t="shared" si="19"/>
        <v>NA</v>
      </c>
      <c r="W30" s="26" t="str">
        <f t="shared" si="19"/>
        <v>NA</v>
      </c>
      <c r="X30" s="26" t="str">
        <f t="shared" si="19"/>
        <v>NA</v>
      </c>
      <c r="Y30" s="26" t="str">
        <f t="shared" si="19"/>
        <v>NA</v>
      </c>
      <c r="Z30" s="27" t="str">
        <f t="shared" si="19"/>
        <v>NA</v>
      </c>
      <c r="AA30" s="3"/>
      <c r="AB30" s="3"/>
      <c r="AD30" s="9"/>
    </row>
    <row r="31" spans="1:30" ht="15" x14ac:dyDescent="0.2">
      <c r="A31" s="34" t="s">
        <v>67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25" t="str">
        <f t="shared" si="1"/>
        <v>NA</v>
      </c>
      <c r="Q31" s="48" t="str">
        <f t="shared" si="19"/>
        <v>NA</v>
      </c>
      <c r="R31" s="26" t="str">
        <f t="shared" si="19"/>
        <v>NA</v>
      </c>
      <c r="S31" s="26" t="str">
        <f t="shared" si="19"/>
        <v>NA</v>
      </c>
      <c r="T31" s="26" t="str">
        <f t="shared" si="19"/>
        <v>NA</v>
      </c>
      <c r="U31" s="26" t="str">
        <f t="shared" si="19"/>
        <v>NA</v>
      </c>
      <c r="V31" s="26" t="str">
        <f t="shared" si="19"/>
        <v>NA</v>
      </c>
      <c r="W31" s="26" t="str">
        <f t="shared" si="19"/>
        <v>NA</v>
      </c>
      <c r="X31" s="26" t="str">
        <f t="shared" si="19"/>
        <v>NA</v>
      </c>
      <c r="Y31" s="26" t="str">
        <f t="shared" si="19"/>
        <v>NA</v>
      </c>
      <c r="Z31" s="27" t="str">
        <f t="shared" si="19"/>
        <v>NA</v>
      </c>
      <c r="AA31" s="3"/>
      <c r="AB31" s="3"/>
      <c r="AD31" s="9"/>
    </row>
    <row r="32" spans="1:30" ht="15" x14ac:dyDescent="0.2">
      <c r="A32" s="34" t="s">
        <v>68</v>
      </c>
      <c r="B32" s="44">
        <v>12371597247</v>
      </c>
      <c r="C32" s="44">
        <v>12334093482</v>
      </c>
      <c r="D32" s="44">
        <v>12371597247</v>
      </c>
      <c r="E32" s="44">
        <v>12371597247</v>
      </c>
      <c r="F32" s="44">
        <v>14738245000</v>
      </c>
      <c r="G32" s="44">
        <f t="shared" ref="G32" si="20">+ROUND(F32*1.03,-3)</f>
        <v>15180392000</v>
      </c>
      <c r="H32" s="44">
        <f t="shared" ref="H32" si="21">+ROUND(G32*1.03,-3)</f>
        <v>15635804000</v>
      </c>
      <c r="I32" s="44">
        <f t="shared" ref="I32" si="22">+ROUND(H32*1.03,-3)</f>
        <v>16104878000</v>
      </c>
      <c r="J32" s="44">
        <f t="shared" ref="J32" si="23">+ROUND(I32*1.03,-3)</f>
        <v>16588024000</v>
      </c>
      <c r="K32" s="44">
        <f t="shared" ref="K32" si="24">+ROUND(J32*1.03,-3)</f>
        <v>17085665000</v>
      </c>
      <c r="L32" s="44">
        <f t="shared" ref="L32" si="25">+ROUND(K32*1.03,-3)</f>
        <v>17598235000</v>
      </c>
      <c r="M32" s="44">
        <f t="shared" ref="M32" si="26">+ROUND(L32*1.03,-3)</f>
        <v>18126182000</v>
      </c>
      <c r="N32" s="44">
        <f t="shared" ref="N32" si="27">+ROUND(M32*1.03,-3)</f>
        <v>18669967000</v>
      </c>
      <c r="O32" s="44">
        <f t="shared" ref="O32" si="28">+ROUND(N32*1.03,-3)</f>
        <v>19230066000</v>
      </c>
      <c r="P32" s="25">
        <f t="shared" si="1"/>
        <v>1.19129686375572</v>
      </c>
      <c r="Q32" s="48">
        <f t="shared" si="19"/>
        <v>1.19129686375572</v>
      </c>
      <c r="R32" s="26">
        <f t="shared" si="19"/>
        <v>1.0299999762522607</v>
      </c>
      <c r="S32" s="26">
        <f t="shared" si="19"/>
        <v>1.0300000158098683</v>
      </c>
      <c r="T32" s="26">
        <f t="shared" si="19"/>
        <v>1.0299999923253067</v>
      </c>
      <c r="U32" s="26">
        <f t="shared" si="19"/>
        <v>1.029999978888384</v>
      </c>
      <c r="V32" s="26">
        <f t="shared" si="19"/>
        <v>1.0300000168796477</v>
      </c>
      <c r="W32" s="26">
        <f t="shared" si="19"/>
        <v>1.0300000029264298</v>
      </c>
      <c r="X32" s="26">
        <f t="shared" si="19"/>
        <v>1.0299999971588061</v>
      </c>
      <c r="Y32" s="26">
        <f t="shared" si="19"/>
        <v>1.0299999746223447</v>
      </c>
      <c r="Z32" s="27">
        <f t="shared" si="19"/>
        <v>1.0299999994643805</v>
      </c>
      <c r="AA32" s="3"/>
      <c r="AB32" s="3"/>
      <c r="AD32" s="9"/>
    </row>
    <row r="33" spans="1:30" ht="15" x14ac:dyDescent="0.2">
      <c r="A33" s="34" t="s">
        <v>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25" t="str">
        <f t="shared" si="1"/>
        <v>NA</v>
      </c>
      <c r="Q33" s="48" t="str">
        <f t="shared" si="19"/>
        <v>NA</v>
      </c>
      <c r="R33" s="26" t="str">
        <f t="shared" si="19"/>
        <v>NA</v>
      </c>
      <c r="S33" s="26" t="str">
        <f t="shared" si="19"/>
        <v>NA</v>
      </c>
      <c r="T33" s="26" t="str">
        <f t="shared" si="19"/>
        <v>NA</v>
      </c>
      <c r="U33" s="26" t="str">
        <f t="shared" si="19"/>
        <v>NA</v>
      </c>
      <c r="V33" s="26" t="str">
        <f t="shared" si="19"/>
        <v>NA</v>
      </c>
      <c r="W33" s="26" t="str">
        <f t="shared" si="19"/>
        <v>NA</v>
      </c>
      <c r="X33" s="26" t="str">
        <f t="shared" si="19"/>
        <v>NA</v>
      </c>
      <c r="Y33" s="26" t="str">
        <f t="shared" si="19"/>
        <v>NA</v>
      </c>
      <c r="Z33" s="27" t="str">
        <f t="shared" si="19"/>
        <v>NA</v>
      </c>
      <c r="AA33" s="3"/>
      <c r="AB33" s="3"/>
      <c r="AD33" s="9"/>
    </row>
    <row r="34" spans="1:30" ht="15" x14ac:dyDescent="0.2">
      <c r="A34" s="34" t="s">
        <v>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25" t="str">
        <f t="shared" si="1"/>
        <v>NA</v>
      </c>
      <c r="Q34" s="48" t="str">
        <f t="shared" si="19"/>
        <v>NA</v>
      </c>
      <c r="R34" s="26" t="str">
        <f t="shared" si="19"/>
        <v>NA</v>
      </c>
      <c r="S34" s="26" t="str">
        <f t="shared" si="19"/>
        <v>NA</v>
      </c>
      <c r="T34" s="26" t="str">
        <f t="shared" si="19"/>
        <v>NA</v>
      </c>
      <c r="U34" s="26" t="str">
        <f t="shared" si="19"/>
        <v>NA</v>
      </c>
      <c r="V34" s="26" t="str">
        <f t="shared" si="19"/>
        <v>NA</v>
      </c>
      <c r="W34" s="26" t="str">
        <f t="shared" si="19"/>
        <v>NA</v>
      </c>
      <c r="X34" s="26" t="str">
        <f t="shared" si="19"/>
        <v>NA</v>
      </c>
      <c r="Y34" s="26" t="str">
        <f t="shared" si="19"/>
        <v>NA</v>
      </c>
      <c r="Z34" s="27" t="str">
        <f t="shared" si="19"/>
        <v>NA</v>
      </c>
      <c r="AA34" s="3"/>
      <c r="AB34" s="3"/>
      <c r="AD34" s="9"/>
    </row>
    <row r="35" spans="1:30" ht="15" x14ac:dyDescent="0.2">
      <c r="A35" s="34" t="s">
        <v>71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25" t="str">
        <f t="shared" si="1"/>
        <v>NA</v>
      </c>
      <c r="Q35" s="48" t="str">
        <f t="shared" si="19"/>
        <v>NA</v>
      </c>
      <c r="R35" s="26" t="str">
        <f t="shared" si="19"/>
        <v>NA</v>
      </c>
      <c r="S35" s="26" t="str">
        <f t="shared" si="19"/>
        <v>NA</v>
      </c>
      <c r="T35" s="26" t="str">
        <f t="shared" si="19"/>
        <v>NA</v>
      </c>
      <c r="U35" s="26" t="str">
        <f t="shared" si="19"/>
        <v>NA</v>
      </c>
      <c r="V35" s="26" t="str">
        <f t="shared" si="19"/>
        <v>NA</v>
      </c>
      <c r="W35" s="26" t="str">
        <f t="shared" si="19"/>
        <v>NA</v>
      </c>
      <c r="X35" s="26" t="str">
        <f t="shared" si="19"/>
        <v>NA</v>
      </c>
      <c r="Y35" s="26" t="str">
        <f t="shared" si="19"/>
        <v>NA</v>
      </c>
      <c r="Z35" s="27" t="str">
        <f t="shared" si="19"/>
        <v>NA</v>
      </c>
      <c r="AA35" s="3"/>
      <c r="AB35" s="3"/>
      <c r="AD35" s="9"/>
    </row>
    <row r="36" spans="1:30" ht="15" x14ac:dyDescent="0.2">
      <c r="A36" s="34" t="s">
        <v>72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25" t="str">
        <f t="shared" si="1"/>
        <v>NA</v>
      </c>
      <c r="Q36" s="48" t="str">
        <f t="shared" si="19"/>
        <v>NA</v>
      </c>
      <c r="R36" s="26" t="str">
        <f t="shared" si="19"/>
        <v>NA</v>
      </c>
      <c r="S36" s="26" t="str">
        <f t="shared" si="19"/>
        <v>NA</v>
      </c>
      <c r="T36" s="26" t="str">
        <f t="shared" si="19"/>
        <v>NA</v>
      </c>
      <c r="U36" s="26" t="str">
        <f t="shared" si="19"/>
        <v>NA</v>
      </c>
      <c r="V36" s="26" t="str">
        <f t="shared" si="19"/>
        <v>NA</v>
      </c>
      <c r="W36" s="26" t="str">
        <f t="shared" si="19"/>
        <v>NA</v>
      </c>
      <c r="X36" s="26" t="str">
        <f t="shared" si="19"/>
        <v>NA</v>
      </c>
      <c r="Y36" s="26" t="str">
        <f t="shared" si="19"/>
        <v>NA</v>
      </c>
      <c r="Z36" s="27" t="str">
        <f t="shared" si="19"/>
        <v>NA</v>
      </c>
      <c r="AA36" s="3"/>
      <c r="AB36" s="3"/>
      <c r="AD36" s="9"/>
    </row>
    <row r="37" spans="1:30" ht="15" x14ac:dyDescent="0.2">
      <c r="A37" s="34" t="s">
        <v>73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25" t="str">
        <f t="shared" si="1"/>
        <v>NA</v>
      </c>
      <c r="Q37" s="48" t="str">
        <f t="shared" si="19"/>
        <v>NA</v>
      </c>
      <c r="R37" s="26" t="str">
        <f t="shared" si="19"/>
        <v>NA</v>
      </c>
      <c r="S37" s="26" t="str">
        <f t="shared" si="19"/>
        <v>NA</v>
      </c>
      <c r="T37" s="26" t="str">
        <f t="shared" si="19"/>
        <v>NA</v>
      </c>
      <c r="U37" s="26" t="str">
        <f t="shared" si="19"/>
        <v>NA</v>
      </c>
      <c r="V37" s="26" t="str">
        <f t="shared" si="19"/>
        <v>NA</v>
      </c>
      <c r="W37" s="26" t="str">
        <f t="shared" si="19"/>
        <v>NA</v>
      </c>
      <c r="X37" s="26" t="str">
        <f t="shared" si="19"/>
        <v>NA</v>
      </c>
      <c r="Y37" s="26" t="str">
        <f t="shared" si="19"/>
        <v>NA</v>
      </c>
      <c r="Z37" s="27" t="str">
        <f t="shared" si="19"/>
        <v>NA</v>
      </c>
      <c r="AA37" s="3"/>
      <c r="AB37" s="3"/>
      <c r="AD37" s="9"/>
    </row>
    <row r="38" spans="1:30" ht="15" x14ac:dyDescent="0.2">
      <c r="A38" s="34" t="s">
        <v>74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25" t="str">
        <f t="shared" si="1"/>
        <v>NA</v>
      </c>
      <c r="Q38" s="48" t="str">
        <f t="shared" si="19"/>
        <v>NA</v>
      </c>
      <c r="R38" s="26" t="str">
        <f t="shared" si="19"/>
        <v>NA</v>
      </c>
      <c r="S38" s="26" t="str">
        <f t="shared" si="19"/>
        <v>NA</v>
      </c>
      <c r="T38" s="26" t="str">
        <f t="shared" si="19"/>
        <v>NA</v>
      </c>
      <c r="U38" s="26" t="str">
        <f t="shared" si="19"/>
        <v>NA</v>
      </c>
      <c r="V38" s="26" t="str">
        <f t="shared" si="19"/>
        <v>NA</v>
      </c>
      <c r="W38" s="26" t="str">
        <f t="shared" si="19"/>
        <v>NA</v>
      </c>
      <c r="X38" s="26" t="str">
        <f t="shared" si="19"/>
        <v>NA</v>
      </c>
      <c r="Y38" s="26" t="str">
        <f t="shared" si="19"/>
        <v>NA</v>
      </c>
      <c r="Z38" s="27" t="str">
        <f t="shared" si="19"/>
        <v>NA</v>
      </c>
      <c r="AA38" s="3"/>
      <c r="AB38" s="3"/>
      <c r="AD38" s="9"/>
    </row>
    <row r="39" spans="1:30" ht="15" x14ac:dyDescent="0.2">
      <c r="A39" s="34" t="s">
        <v>75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25" t="str">
        <f t="shared" si="1"/>
        <v>NA</v>
      </c>
      <c r="Q39" s="48" t="str">
        <f t="shared" si="19"/>
        <v>NA</v>
      </c>
      <c r="R39" s="26" t="str">
        <f t="shared" si="19"/>
        <v>NA</v>
      </c>
      <c r="S39" s="26" t="str">
        <f t="shared" si="19"/>
        <v>NA</v>
      </c>
      <c r="T39" s="26" t="str">
        <f t="shared" si="19"/>
        <v>NA</v>
      </c>
      <c r="U39" s="26" t="str">
        <f t="shared" si="19"/>
        <v>NA</v>
      </c>
      <c r="V39" s="26" t="str">
        <f t="shared" si="19"/>
        <v>NA</v>
      </c>
      <c r="W39" s="26" t="str">
        <f t="shared" si="19"/>
        <v>NA</v>
      </c>
      <c r="X39" s="26" t="str">
        <f t="shared" si="19"/>
        <v>NA</v>
      </c>
      <c r="Y39" s="26" t="str">
        <f t="shared" si="19"/>
        <v>NA</v>
      </c>
      <c r="Z39" s="27" t="str">
        <f t="shared" si="19"/>
        <v>NA</v>
      </c>
      <c r="AA39" s="3"/>
      <c r="AB39" s="3"/>
      <c r="AD39" s="9"/>
    </row>
    <row r="40" spans="1:30" ht="15" x14ac:dyDescent="0.2">
      <c r="A40" s="34" t="s">
        <v>76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25" t="str">
        <f t="shared" si="1"/>
        <v>NA</v>
      </c>
      <c r="Q40" s="48" t="str">
        <f t="shared" si="19"/>
        <v>NA</v>
      </c>
      <c r="R40" s="26" t="str">
        <f t="shared" si="19"/>
        <v>NA</v>
      </c>
      <c r="S40" s="26" t="str">
        <f t="shared" si="19"/>
        <v>NA</v>
      </c>
      <c r="T40" s="26" t="str">
        <f t="shared" si="19"/>
        <v>NA</v>
      </c>
      <c r="U40" s="26" t="str">
        <f t="shared" si="19"/>
        <v>NA</v>
      </c>
      <c r="V40" s="26" t="str">
        <f t="shared" si="19"/>
        <v>NA</v>
      </c>
      <c r="W40" s="26" t="str">
        <f t="shared" si="19"/>
        <v>NA</v>
      </c>
      <c r="X40" s="26" t="str">
        <f t="shared" si="19"/>
        <v>NA</v>
      </c>
      <c r="Y40" s="26" t="str">
        <f t="shared" si="19"/>
        <v>NA</v>
      </c>
      <c r="Z40" s="27" t="str">
        <f t="shared" si="19"/>
        <v>NA</v>
      </c>
      <c r="AA40" s="3"/>
      <c r="AB40" s="3"/>
      <c r="AD40" s="9"/>
    </row>
    <row r="41" spans="1:30" ht="15" x14ac:dyDescent="0.2">
      <c r="A41" s="34" t="s">
        <v>77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25" t="str">
        <f t="shared" si="1"/>
        <v>NA</v>
      </c>
      <c r="Q41" s="48" t="str">
        <f t="shared" si="19"/>
        <v>NA</v>
      </c>
      <c r="R41" s="26" t="str">
        <f t="shared" si="19"/>
        <v>NA</v>
      </c>
      <c r="S41" s="26" t="str">
        <f t="shared" si="19"/>
        <v>NA</v>
      </c>
      <c r="T41" s="26" t="str">
        <f t="shared" si="19"/>
        <v>NA</v>
      </c>
      <c r="U41" s="26" t="str">
        <f t="shared" si="19"/>
        <v>NA</v>
      </c>
      <c r="V41" s="26" t="str">
        <f t="shared" si="19"/>
        <v>NA</v>
      </c>
      <c r="W41" s="26" t="str">
        <f t="shared" si="19"/>
        <v>NA</v>
      </c>
      <c r="X41" s="26" t="str">
        <f t="shared" si="19"/>
        <v>NA</v>
      </c>
      <c r="Y41" s="26" t="str">
        <f t="shared" si="19"/>
        <v>NA</v>
      </c>
      <c r="Z41" s="27" t="str">
        <f t="shared" si="19"/>
        <v>NA</v>
      </c>
      <c r="AA41" s="3"/>
      <c r="AB41" s="3"/>
      <c r="AD41" s="9"/>
    </row>
    <row r="42" spans="1:30" ht="15" x14ac:dyDescent="0.2">
      <c r="A42" s="34" t="s">
        <v>78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25" t="str">
        <f t="shared" si="1"/>
        <v>NA</v>
      </c>
      <c r="Q42" s="48" t="str">
        <f t="shared" si="19"/>
        <v>NA</v>
      </c>
      <c r="R42" s="26" t="str">
        <f t="shared" si="19"/>
        <v>NA</v>
      </c>
      <c r="S42" s="26" t="str">
        <f t="shared" si="19"/>
        <v>NA</v>
      </c>
      <c r="T42" s="26" t="str">
        <f t="shared" si="19"/>
        <v>NA</v>
      </c>
      <c r="U42" s="26" t="str">
        <f t="shared" si="19"/>
        <v>NA</v>
      </c>
      <c r="V42" s="26" t="str">
        <f t="shared" si="19"/>
        <v>NA</v>
      </c>
      <c r="W42" s="26" t="str">
        <f t="shared" si="19"/>
        <v>NA</v>
      </c>
      <c r="X42" s="26" t="str">
        <f t="shared" si="19"/>
        <v>NA</v>
      </c>
      <c r="Y42" s="26" t="str">
        <f t="shared" si="19"/>
        <v>NA</v>
      </c>
      <c r="Z42" s="27" t="str">
        <f t="shared" si="19"/>
        <v>NA</v>
      </c>
      <c r="AA42" s="3"/>
      <c r="AB42" s="3"/>
      <c r="AD42" s="9"/>
    </row>
    <row r="43" spans="1:30" ht="15" x14ac:dyDescent="0.2">
      <c r="A43" s="34" t="s">
        <v>79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25" t="str">
        <f t="shared" si="1"/>
        <v>NA</v>
      </c>
      <c r="Q43" s="48" t="str">
        <f t="shared" si="19"/>
        <v>NA</v>
      </c>
      <c r="R43" s="26" t="str">
        <f t="shared" si="19"/>
        <v>NA</v>
      </c>
      <c r="S43" s="26" t="str">
        <f t="shared" si="19"/>
        <v>NA</v>
      </c>
      <c r="T43" s="26" t="str">
        <f t="shared" si="19"/>
        <v>NA</v>
      </c>
      <c r="U43" s="26" t="str">
        <f t="shared" si="19"/>
        <v>NA</v>
      </c>
      <c r="V43" s="26" t="str">
        <f t="shared" si="19"/>
        <v>NA</v>
      </c>
      <c r="W43" s="26" t="str">
        <f t="shared" si="19"/>
        <v>NA</v>
      </c>
      <c r="X43" s="26" t="str">
        <f t="shared" si="19"/>
        <v>NA</v>
      </c>
      <c r="Y43" s="26" t="str">
        <f t="shared" si="19"/>
        <v>NA</v>
      </c>
      <c r="Z43" s="27" t="str">
        <f t="shared" si="19"/>
        <v>NA</v>
      </c>
      <c r="AA43" s="3"/>
      <c r="AB43" s="3"/>
      <c r="AD43" s="9"/>
    </row>
    <row r="44" spans="1:30" ht="15" x14ac:dyDescent="0.2">
      <c r="A44" s="34" t="s">
        <v>80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25" t="str">
        <f t="shared" si="1"/>
        <v>NA</v>
      </c>
      <c r="Q44" s="48" t="str">
        <f t="shared" si="19"/>
        <v>NA</v>
      </c>
      <c r="R44" s="26" t="str">
        <f t="shared" si="19"/>
        <v>NA</v>
      </c>
      <c r="S44" s="26" t="str">
        <f t="shared" si="19"/>
        <v>NA</v>
      </c>
      <c r="T44" s="26" t="str">
        <f t="shared" si="19"/>
        <v>NA</v>
      </c>
      <c r="U44" s="26" t="str">
        <f t="shared" si="19"/>
        <v>NA</v>
      </c>
      <c r="V44" s="26" t="str">
        <f t="shared" si="19"/>
        <v>NA</v>
      </c>
      <c r="W44" s="26" t="str">
        <f t="shared" si="19"/>
        <v>NA</v>
      </c>
      <c r="X44" s="26" t="str">
        <f t="shared" si="19"/>
        <v>NA</v>
      </c>
      <c r="Y44" s="26" t="str">
        <f t="shared" si="19"/>
        <v>NA</v>
      </c>
      <c r="Z44" s="27" t="str">
        <f t="shared" si="19"/>
        <v>NA</v>
      </c>
      <c r="AA44" s="3"/>
      <c r="AB44" s="3"/>
      <c r="AD44" s="9"/>
    </row>
    <row r="45" spans="1:30" ht="15" x14ac:dyDescent="0.2">
      <c r="A45" s="36" t="s">
        <v>81</v>
      </c>
      <c r="B45" s="43">
        <f>SUM(B46:B47)</f>
        <v>0</v>
      </c>
      <c r="C45" s="43">
        <f t="shared" ref="C45:O45" si="29">SUM(C46:C47)</f>
        <v>0</v>
      </c>
      <c r="D45" s="43">
        <f t="shared" si="29"/>
        <v>0</v>
      </c>
      <c r="E45" s="43">
        <f t="shared" si="29"/>
        <v>0</v>
      </c>
      <c r="F45" s="43">
        <f t="shared" si="29"/>
        <v>0</v>
      </c>
      <c r="G45" s="43">
        <f t="shared" si="29"/>
        <v>0</v>
      </c>
      <c r="H45" s="43">
        <f t="shared" si="29"/>
        <v>0</v>
      </c>
      <c r="I45" s="43">
        <f t="shared" si="29"/>
        <v>0</v>
      </c>
      <c r="J45" s="43">
        <f t="shared" si="29"/>
        <v>0</v>
      </c>
      <c r="K45" s="43">
        <f t="shared" si="29"/>
        <v>0</v>
      </c>
      <c r="L45" s="43">
        <f t="shared" si="29"/>
        <v>0</v>
      </c>
      <c r="M45" s="43">
        <f t="shared" si="29"/>
        <v>0</v>
      </c>
      <c r="N45" s="43">
        <f t="shared" si="29"/>
        <v>0</v>
      </c>
      <c r="O45" s="43">
        <f t="shared" si="29"/>
        <v>0</v>
      </c>
      <c r="P45" s="22" t="str">
        <f t="shared" si="1"/>
        <v>NA</v>
      </c>
      <c r="Q45" s="47" t="str">
        <f t="shared" si="19"/>
        <v>NA</v>
      </c>
      <c r="R45" s="23" t="str">
        <f t="shared" si="19"/>
        <v>NA</v>
      </c>
      <c r="S45" s="23" t="str">
        <f t="shared" si="19"/>
        <v>NA</v>
      </c>
      <c r="T45" s="23" t="str">
        <f t="shared" si="19"/>
        <v>NA</v>
      </c>
      <c r="U45" s="23" t="str">
        <f t="shared" si="19"/>
        <v>NA</v>
      </c>
      <c r="V45" s="23" t="str">
        <f t="shared" si="19"/>
        <v>NA</v>
      </c>
      <c r="W45" s="23" t="str">
        <f t="shared" si="19"/>
        <v>NA</v>
      </c>
      <c r="X45" s="23" t="str">
        <f t="shared" si="19"/>
        <v>NA</v>
      </c>
      <c r="Y45" s="23" t="str">
        <f t="shared" si="19"/>
        <v>NA</v>
      </c>
      <c r="Z45" s="24" t="str">
        <f t="shared" si="19"/>
        <v>NA</v>
      </c>
      <c r="AA45" s="3"/>
      <c r="AB45" s="3"/>
      <c r="AD45" s="9"/>
    </row>
    <row r="46" spans="1:30" ht="15" x14ac:dyDescent="0.2">
      <c r="A46" s="34" t="s">
        <v>82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25" t="str">
        <f t="shared" si="1"/>
        <v>NA</v>
      </c>
      <c r="Q46" s="48" t="str">
        <f t="shared" si="19"/>
        <v>NA</v>
      </c>
      <c r="R46" s="26" t="str">
        <f t="shared" si="19"/>
        <v>NA</v>
      </c>
      <c r="S46" s="26" t="str">
        <f t="shared" si="19"/>
        <v>NA</v>
      </c>
      <c r="T46" s="26" t="str">
        <f t="shared" si="19"/>
        <v>NA</v>
      </c>
      <c r="U46" s="26" t="str">
        <f t="shared" si="19"/>
        <v>NA</v>
      </c>
      <c r="V46" s="26" t="str">
        <f t="shared" si="19"/>
        <v>NA</v>
      </c>
      <c r="W46" s="26" t="str">
        <f t="shared" si="19"/>
        <v>NA</v>
      </c>
      <c r="X46" s="26" t="str">
        <f t="shared" si="19"/>
        <v>NA</v>
      </c>
      <c r="Y46" s="26" t="str">
        <f t="shared" si="19"/>
        <v>NA</v>
      </c>
      <c r="Z46" s="27" t="str">
        <f t="shared" si="19"/>
        <v>NA</v>
      </c>
      <c r="AA46" s="3"/>
      <c r="AB46" s="3"/>
      <c r="AD46" s="9"/>
    </row>
    <row r="47" spans="1:30" ht="30" x14ac:dyDescent="0.2">
      <c r="A47" s="38" t="s">
        <v>83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25" t="str">
        <f t="shared" si="1"/>
        <v>NA</v>
      </c>
      <c r="Q47" s="48" t="str">
        <f t="shared" si="19"/>
        <v>NA</v>
      </c>
      <c r="R47" s="26" t="str">
        <f t="shared" si="19"/>
        <v>NA</v>
      </c>
      <c r="S47" s="26" t="str">
        <f t="shared" si="19"/>
        <v>NA</v>
      </c>
      <c r="T47" s="26" t="str">
        <f t="shared" si="19"/>
        <v>NA</v>
      </c>
      <c r="U47" s="26" t="str">
        <f t="shared" si="19"/>
        <v>NA</v>
      </c>
      <c r="V47" s="26" t="str">
        <f t="shared" si="19"/>
        <v>NA</v>
      </c>
      <c r="W47" s="26" t="str">
        <f t="shared" si="19"/>
        <v>NA</v>
      </c>
      <c r="X47" s="26" t="str">
        <f t="shared" si="19"/>
        <v>NA</v>
      </c>
      <c r="Y47" s="26" t="str">
        <f t="shared" si="19"/>
        <v>NA</v>
      </c>
      <c r="Z47" s="27" t="str">
        <f t="shared" si="19"/>
        <v>NA</v>
      </c>
      <c r="AA47" s="3"/>
      <c r="AB47" s="3"/>
      <c r="AD47" s="9"/>
    </row>
    <row r="48" spans="1:30" ht="15.75" x14ac:dyDescent="0.2">
      <c r="A48" s="35" t="s">
        <v>84</v>
      </c>
      <c r="B48" s="40">
        <f>B49+B52+B53+B54+B55+B56+B57+B64+B65+B66+B67+B68+B69+B74</f>
        <v>80000000</v>
      </c>
      <c r="C48" s="40">
        <f t="shared" ref="C48:O48" si="30">C49+C52+C53+C54+C55+C56+C57+C64+C65+C66+C67+C68+C69+C74</f>
        <v>231957464</v>
      </c>
      <c r="D48" s="40">
        <f t="shared" si="30"/>
        <v>306316604</v>
      </c>
      <c r="E48" s="40">
        <f t="shared" si="30"/>
        <v>300000000</v>
      </c>
      <c r="F48" s="40">
        <f t="shared" si="30"/>
        <v>160000000</v>
      </c>
      <c r="G48" s="40">
        <f t="shared" si="30"/>
        <v>164800000</v>
      </c>
      <c r="H48" s="40">
        <f t="shared" si="30"/>
        <v>169744000</v>
      </c>
      <c r="I48" s="40">
        <f t="shared" si="30"/>
        <v>174836000</v>
      </c>
      <c r="J48" s="40">
        <f t="shared" si="30"/>
        <v>180081000</v>
      </c>
      <c r="K48" s="40">
        <f t="shared" si="30"/>
        <v>185483000</v>
      </c>
      <c r="L48" s="40">
        <f t="shared" si="30"/>
        <v>191047000</v>
      </c>
      <c r="M48" s="40">
        <f t="shared" si="30"/>
        <v>196778000</v>
      </c>
      <c r="N48" s="40">
        <f t="shared" si="30"/>
        <v>202681000</v>
      </c>
      <c r="O48" s="40">
        <f t="shared" si="30"/>
        <v>208761000</v>
      </c>
      <c r="P48" s="22">
        <f t="shared" si="1"/>
        <v>0.52233538081402864</v>
      </c>
      <c r="Q48" s="47">
        <f t="shared" si="19"/>
        <v>0.53333333333333333</v>
      </c>
      <c r="R48" s="23">
        <f t="shared" si="19"/>
        <v>1.03</v>
      </c>
      <c r="S48" s="23">
        <f t="shared" si="19"/>
        <v>1.03</v>
      </c>
      <c r="T48" s="23">
        <f t="shared" si="19"/>
        <v>1.0299981148081818</v>
      </c>
      <c r="U48" s="23">
        <f t="shared" si="19"/>
        <v>1.0299995424283328</v>
      </c>
      <c r="V48" s="23">
        <f t="shared" si="19"/>
        <v>1.0299976121856276</v>
      </c>
      <c r="W48" s="23">
        <f t="shared" si="19"/>
        <v>1.0299973582484647</v>
      </c>
      <c r="X48" s="23">
        <f t="shared" si="19"/>
        <v>1.0299978539312316</v>
      </c>
      <c r="Y48" s="23">
        <f t="shared" si="19"/>
        <v>1.0299982721645713</v>
      </c>
      <c r="Z48" s="24">
        <f t="shared" si="19"/>
        <v>1.0299978784395183</v>
      </c>
      <c r="AA48" s="3"/>
      <c r="AB48" s="3"/>
      <c r="AD48" s="9"/>
    </row>
    <row r="49" spans="1:30" ht="15" x14ac:dyDescent="0.2">
      <c r="A49" s="37" t="s">
        <v>85</v>
      </c>
      <c r="B49" s="41">
        <f>SUM(B50:B51)</f>
        <v>0</v>
      </c>
      <c r="C49" s="41">
        <f t="shared" ref="C49:O49" si="31">SUM(C50:C51)</f>
        <v>0</v>
      </c>
      <c r="D49" s="41">
        <f t="shared" si="31"/>
        <v>0</v>
      </c>
      <c r="E49" s="41">
        <f t="shared" si="31"/>
        <v>0</v>
      </c>
      <c r="F49" s="41">
        <f t="shared" si="31"/>
        <v>0</v>
      </c>
      <c r="G49" s="41">
        <f t="shared" si="31"/>
        <v>0</v>
      </c>
      <c r="H49" s="41">
        <f t="shared" si="31"/>
        <v>0</v>
      </c>
      <c r="I49" s="41">
        <f t="shared" si="31"/>
        <v>0</v>
      </c>
      <c r="J49" s="41">
        <f t="shared" si="31"/>
        <v>0</v>
      </c>
      <c r="K49" s="41">
        <f t="shared" si="31"/>
        <v>0</v>
      </c>
      <c r="L49" s="41">
        <f t="shared" si="31"/>
        <v>0</v>
      </c>
      <c r="M49" s="41">
        <f t="shared" si="31"/>
        <v>0</v>
      </c>
      <c r="N49" s="41">
        <f t="shared" si="31"/>
        <v>0</v>
      </c>
      <c r="O49" s="41">
        <f t="shared" si="31"/>
        <v>0</v>
      </c>
      <c r="P49" s="22" t="str">
        <f t="shared" si="1"/>
        <v>NA</v>
      </c>
      <c r="Q49" s="47" t="str">
        <f t="shared" si="19"/>
        <v>NA</v>
      </c>
      <c r="R49" s="23" t="str">
        <f t="shared" si="19"/>
        <v>NA</v>
      </c>
      <c r="S49" s="23" t="str">
        <f t="shared" si="19"/>
        <v>NA</v>
      </c>
      <c r="T49" s="23" t="str">
        <f t="shared" si="19"/>
        <v>NA</v>
      </c>
      <c r="U49" s="23" t="str">
        <f t="shared" si="19"/>
        <v>NA</v>
      </c>
      <c r="V49" s="23" t="str">
        <f t="shared" si="19"/>
        <v>NA</v>
      </c>
      <c r="W49" s="23" t="str">
        <f t="shared" si="19"/>
        <v>NA</v>
      </c>
      <c r="X49" s="23" t="str">
        <f t="shared" si="19"/>
        <v>NA</v>
      </c>
      <c r="Y49" s="23" t="str">
        <f t="shared" si="19"/>
        <v>NA</v>
      </c>
      <c r="Z49" s="24" t="str">
        <f t="shared" si="19"/>
        <v>NA</v>
      </c>
      <c r="AA49" s="3"/>
      <c r="AB49" s="3"/>
      <c r="AD49" s="9"/>
    </row>
    <row r="50" spans="1:30" ht="15" x14ac:dyDescent="0.2">
      <c r="A50" s="36" t="s">
        <v>86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25" t="str">
        <f t="shared" si="1"/>
        <v>NA</v>
      </c>
      <c r="Q50" s="48" t="str">
        <f t="shared" si="19"/>
        <v>NA</v>
      </c>
      <c r="R50" s="26" t="str">
        <f t="shared" si="19"/>
        <v>NA</v>
      </c>
      <c r="S50" s="26" t="str">
        <f t="shared" si="19"/>
        <v>NA</v>
      </c>
      <c r="T50" s="26" t="str">
        <f t="shared" si="19"/>
        <v>NA</v>
      </c>
      <c r="U50" s="26" t="str">
        <f t="shared" si="19"/>
        <v>NA</v>
      </c>
      <c r="V50" s="26" t="str">
        <f t="shared" si="19"/>
        <v>NA</v>
      </c>
      <c r="W50" s="26" t="str">
        <f t="shared" si="19"/>
        <v>NA</v>
      </c>
      <c r="X50" s="26" t="str">
        <f t="shared" si="19"/>
        <v>NA</v>
      </c>
      <c r="Y50" s="26" t="str">
        <f t="shared" si="19"/>
        <v>NA</v>
      </c>
      <c r="Z50" s="27" t="str">
        <f t="shared" si="19"/>
        <v>NA</v>
      </c>
      <c r="AA50" s="3"/>
      <c r="AB50" s="3"/>
      <c r="AD50" s="9"/>
    </row>
    <row r="51" spans="1:30" ht="15" x14ac:dyDescent="0.2">
      <c r="A51" s="36" t="s">
        <v>87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25" t="str">
        <f t="shared" si="1"/>
        <v>NA</v>
      </c>
      <c r="Q51" s="48" t="str">
        <f t="shared" si="19"/>
        <v>NA</v>
      </c>
      <c r="R51" s="26" t="str">
        <f t="shared" si="19"/>
        <v>NA</v>
      </c>
      <c r="S51" s="26" t="str">
        <f t="shared" si="19"/>
        <v>NA</v>
      </c>
      <c r="T51" s="26" t="str">
        <f t="shared" si="19"/>
        <v>NA</v>
      </c>
      <c r="U51" s="26" t="str">
        <f t="shared" si="19"/>
        <v>NA</v>
      </c>
      <c r="V51" s="26" t="str">
        <f t="shared" ref="V51:Z66" si="32">IF(J51=0,"NA",K51/J51)</f>
        <v>NA</v>
      </c>
      <c r="W51" s="26" t="str">
        <f t="shared" si="32"/>
        <v>NA</v>
      </c>
      <c r="X51" s="26" t="str">
        <f t="shared" si="32"/>
        <v>NA</v>
      </c>
      <c r="Y51" s="26" t="str">
        <f t="shared" si="32"/>
        <v>NA</v>
      </c>
      <c r="Z51" s="27" t="str">
        <f t="shared" si="32"/>
        <v>NA</v>
      </c>
      <c r="AA51" s="3"/>
      <c r="AB51" s="3"/>
      <c r="AD51" s="9"/>
    </row>
    <row r="52" spans="1:30" ht="15" x14ac:dyDescent="0.2">
      <c r="A52" s="37" t="s">
        <v>88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25" t="str">
        <f t="shared" si="1"/>
        <v>NA</v>
      </c>
      <c r="Q52" s="48" t="str">
        <f t="shared" ref="Q52:Z85" si="33">IF(E52=0,"NA",F52/E52)</f>
        <v>NA</v>
      </c>
      <c r="R52" s="26" t="str">
        <f t="shared" si="33"/>
        <v>NA</v>
      </c>
      <c r="S52" s="26" t="str">
        <f t="shared" si="33"/>
        <v>NA</v>
      </c>
      <c r="T52" s="26" t="str">
        <f t="shared" si="33"/>
        <v>NA</v>
      </c>
      <c r="U52" s="26" t="str">
        <f t="shared" si="33"/>
        <v>NA</v>
      </c>
      <c r="V52" s="26" t="str">
        <f t="shared" si="32"/>
        <v>NA</v>
      </c>
      <c r="W52" s="26" t="str">
        <f t="shared" si="32"/>
        <v>NA</v>
      </c>
      <c r="X52" s="26" t="str">
        <f t="shared" si="32"/>
        <v>NA</v>
      </c>
      <c r="Y52" s="26" t="str">
        <f t="shared" si="32"/>
        <v>NA</v>
      </c>
      <c r="Z52" s="27" t="str">
        <f t="shared" si="32"/>
        <v>NA</v>
      </c>
      <c r="AA52" s="3"/>
      <c r="AB52" s="3"/>
      <c r="AD52" s="9"/>
    </row>
    <row r="53" spans="1:30" ht="15" x14ac:dyDescent="0.2">
      <c r="A53" s="37" t="s">
        <v>89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25" t="str">
        <f t="shared" si="1"/>
        <v>NA</v>
      </c>
      <c r="Q53" s="48" t="str">
        <f t="shared" si="33"/>
        <v>NA</v>
      </c>
      <c r="R53" s="26" t="str">
        <f t="shared" si="33"/>
        <v>NA</v>
      </c>
      <c r="S53" s="26" t="str">
        <f t="shared" si="33"/>
        <v>NA</v>
      </c>
      <c r="T53" s="26" t="str">
        <f t="shared" si="33"/>
        <v>NA</v>
      </c>
      <c r="U53" s="26" t="str">
        <f t="shared" si="33"/>
        <v>NA</v>
      </c>
      <c r="V53" s="26" t="str">
        <f t="shared" si="32"/>
        <v>NA</v>
      </c>
      <c r="W53" s="26" t="str">
        <f t="shared" si="32"/>
        <v>NA</v>
      </c>
      <c r="X53" s="26" t="str">
        <f t="shared" si="32"/>
        <v>NA</v>
      </c>
      <c r="Y53" s="26" t="str">
        <f t="shared" si="32"/>
        <v>NA</v>
      </c>
      <c r="Z53" s="27" t="str">
        <f t="shared" si="32"/>
        <v>NA</v>
      </c>
      <c r="AA53" s="3"/>
      <c r="AB53" s="3"/>
      <c r="AD53" s="9"/>
    </row>
    <row r="54" spans="1:30" ht="15" x14ac:dyDescent="0.2">
      <c r="A54" s="37" t="s">
        <v>90</v>
      </c>
      <c r="B54" s="45">
        <v>80000000</v>
      </c>
      <c r="C54" s="45">
        <v>231957464</v>
      </c>
      <c r="D54" s="45">
        <v>306316604</v>
      </c>
      <c r="E54" s="45">
        <v>300000000</v>
      </c>
      <c r="F54" s="45">
        <v>160000000</v>
      </c>
      <c r="G54" s="45">
        <f t="shared" ref="G54" si="34">+ROUND(F54*1.03,-3)</f>
        <v>164800000</v>
      </c>
      <c r="H54" s="45">
        <f t="shared" ref="H54" si="35">+ROUND(G54*1.03,-3)</f>
        <v>169744000</v>
      </c>
      <c r="I54" s="45">
        <f t="shared" ref="I54" si="36">+ROUND(H54*1.03,-3)</f>
        <v>174836000</v>
      </c>
      <c r="J54" s="45">
        <f t="shared" ref="J54" si="37">+ROUND(I54*1.03,-3)</f>
        <v>180081000</v>
      </c>
      <c r="K54" s="45">
        <f t="shared" ref="K54" si="38">+ROUND(J54*1.03,-3)</f>
        <v>185483000</v>
      </c>
      <c r="L54" s="45">
        <f t="shared" ref="L54" si="39">+ROUND(K54*1.03,-3)</f>
        <v>191047000</v>
      </c>
      <c r="M54" s="45">
        <f t="shared" ref="M54" si="40">+ROUND(L54*1.03,-3)</f>
        <v>196778000</v>
      </c>
      <c r="N54" s="45">
        <f t="shared" ref="N54" si="41">+ROUND(M54*1.03,-3)</f>
        <v>202681000</v>
      </c>
      <c r="O54" s="45">
        <f t="shared" ref="O54" si="42">+ROUND(N54*1.03,-3)</f>
        <v>208761000</v>
      </c>
      <c r="P54" s="25">
        <f t="shared" si="1"/>
        <v>0.52233538081402864</v>
      </c>
      <c r="Q54" s="48">
        <f t="shared" si="33"/>
        <v>0.53333333333333333</v>
      </c>
      <c r="R54" s="26">
        <f t="shared" si="33"/>
        <v>1.03</v>
      </c>
      <c r="S54" s="26">
        <f t="shared" si="33"/>
        <v>1.03</v>
      </c>
      <c r="T54" s="26">
        <f t="shared" si="33"/>
        <v>1.0299981148081818</v>
      </c>
      <c r="U54" s="26">
        <f t="shared" si="33"/>
        <v>1.0299995424283328</v>
      </c>
      <c r="V54" s="26">
        <f t="shared" si="32"/>
        <v>1.0299976121856276</v>
      </c>
      <c r="W54" s="26">
        <f t="shared" si="32"/>
        <v>1.0299973582484647</v>
      </c>
      <c r="X54" s="26">
        <f t="shared" si="32"/>
        <v>1.0299978539312316</v>
      </c>
      <c r="Y54" s="26">
        <f t="shared" si="32"/>
        <v>1.0299982721645713</v>
      </c>
      <c r="Z54" s="27">
        <f t="shared" si="32"/>
        <v>1.0299978784395183</v>
      </c>
      <c r="AA54" s="3"/>
      <c r="AB54" s="3"/>
      <c r="AD54" s="9"/>
    </row>
    <row r="55" spans="1:30" ht="15" x14ac:dyDescent="0.2">
      <c r="A55" s="37" t="s">
        <v>91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25" t="str">
        <f t="shared" si="1"/>
        <v>NA</v>
      </c>
      <c r="Q55" s="48" t="str">
        <f t="shared" si="33"/>
        <v>NA</v>
      </c>
      <c r="R55" s="26" t="str">
        <f t="shared" si="33"/>
        <v>NA</v>
      </c>
      <c r="S55" s="26" t="str">
        <f t="shared" si="33"/>
        <v>NA</v>
      </c>
      <c r="T55" s="26" t="str">
        <f t="shared" si="33"/>
        <v>NA</v>
      </c>
      <c r="U55" s="26" t="str">
        <f t="shared" si="33"/>
        <v>NA</v>
      </c>
      <c r="V55" s="26" t="str">
        <f t="shared" si="32"/>
        <v>NA</v>
      </c>
      <c r="W55" s="26" t="str">
        <f t="shared" si="32"/>
        <v>NA</v>
      </c>
      <c r="X55" s="26" t="str">
        <f t="shared" si="32"/>
        <v>NA</v>
      </c>
      <c r="Y55" s="26" t="str">
        <f t="shared" si="32"/>
        <v>NA</v>
      </c>
      <c r="Z55" s="27" t="str">
        <f t="shared" si="32"/>
        <v>NA</v>
      </c>
      <c r="AA55" s="3"/>
      <c r="AB55" s="3"/>
      <c r="AD55" s="9"/>
    </row>
    <row r="56" spans="1:30" ht="15" x14ac:dyDescent="0.2">
      <c r="A56" s="37" t="s">
        <v>92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25" t="str">
        <f t="shared" si="1"/>
        <v>NA</v>
      </c>
      <c r="Q56" s="48" t="str">
        <f t="shared" si="33"/>
        <v>NA</v>
      </c>
      <c r="R56" s="26" t="str">
        <f t="shared" si="33"/>
        <v>NA</v>
      </c>
      <c r="S56" s="26" t="str">
        <f t="shared" si="33"/>
        <v>NA</v>
      </c>
      <c r="T56" s="26" t="str">
        <f t="shared" si="33"/>
        <v>NA</v>
      </c>
      <c r="U56" s="26" t="str">
        <f t="shared" si="33"/>
        <v>NA</v>
      </c>
      <c r="V56" s="26" t="str">
        <f t="shared" si="32"/>
        <v>NA</v>
      </c>
      <c r="W56" s="26" t="str">
        <f t="shared" si="32"/>
        <v>NA</v>
      </c>
      <c r="X56" s="26" t="str">
        <f t="shared" si="32"/>
        <v>NA</v>
      </c>
      <c r="Y56" s="26" t="str">
        <f t="shared" si="32"/>
        <v>NA</v>
      </c>
      <c r="Z56" s="27" t="str">
        <f t="shared" si="32"/>
        <v>NA</v>
      </c>
      <c r="AA56" s="3"/>
      <c r="AB56" s="3"/>
      <c r="AD56" s="9"/>
    </row>
    <row r="57" spans="1:30" ht="15" x14ac:dyDescent="0.2">
      <c r="A57" s="37" t="s">
        <v>93</v>
      </c>
      <c r="B57" s="41">
        <f>SUM(B58:B63)</f>
        <v>0</v>
      </c>
      <c r="C57" s="41">
        <f t="shared" ref="C57:O57" si="43">SUM(C58:C63)</f>
        <v>0</v>
      </c>
      <c r="D57" s="41">
        <f t="shared" si="43"/>
        <v>0</v>
      </c>
      <c r="E57" s="41">
        <f t="shared" si="43"/>
        <v>0</v>
      </c>
      <c r="F57" s="41">
        <f t="shared" si="43"/>
        <v>0</v>
      </c>
      <c r="G57" s="41">
        <f t="shared" si="43"/>
        <v>0</v>
      </c>
      <c r="H57" s="41">
        <f t="shared" si="43"/>
        <v>0</v>
      </c>
      <c r="I57" s="41">
        <f t="shared" si="43"/>
        <v>0</v>
      </c>
      <c r="J57" s="41">
        <f t="shared" si="43"/>
        <v>0</v>
      </c>
      <c r="K57" s="41">
        <f t="shared" si="43"/>
        <v>0</v>
      </c>
      <c r="L57" s="41">
        <f t="shared" si="43"/>
        <v>0</v>
      </c>
      <c r="M57" s="41">
        <f t="shared" si="43"/>
        <v>0</v>
      </c>
      <c r="N57" s="41">
        <f t="shared" si="43"/>
        <v>0</v>
      </c>
      <c r="O57" s="41">
        <f t="shared" si="43"/>
        <v>0</v>
      </c>
      <c r="P57" s="22" t="str">
        <f t="shared" si="1"/>
        <v>NA</v>
      </c>
      <c r="Q57" s="47" t="str">
        <f t="shared" si="33"/>
        <v>NA</v>
      </c>
      <c r="R57" s="23" t="str">
        <f t="shared" si="33"/>
        <v>NA</v>
      </c>
      <c r="S57" s="23" t="str">
        <f t="shared" si="33"/>
        <v>NA</v>
      </c>
      <c r="T57" s="23" t="str">
        <f t="shared" si="33"/>
        <v>NA</v>
      </c>
      <c r="U57" s="23" t="str">
        <f t="shared" si="33"/>
        <v>NA</v>
      </c>
      <c r="V57" s="23" t="str">
        <f t="shared" si="32"/>
        <v>NA</v>
      </c>
      <c r="W57" s="23" t="str">
        <f t="shared" si="32"/>
        <v>NA</v>
      </c>
      <c r="X57" s="23" t="str">
        <f t="shared" si="32"/>
        <v>NA</v>
      </c>
      <c r="Y57" s="23" t="str">
        <f t="shared" si="32"/>
        <v>NA</v>
      </c>
      <c r="Z57" s="24" t="str">
        <f t="shared" si="32"/>
        <v>NA</v>
      </c>
      <c r="AA57" s="3"/>
      <c r="AB57" s="3"/>
      <c r="AD57" s="9"/>
    </row>
    <row r="58" spans="1:30" ht="15" x14ac:dyDescent="0.2">
      <c r="A58" s="36" t="s">
        <v>94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25" t="str">
        <f t="shared" si="1"/>
        <v>NA</v>
      </c>
      <c r="Q58" s="48" t="str">
        <f t="shared" si="33"/>
        <v>NA</v>
      </c>
      <c r="R58" s="26" t="str">
        <f t="shared" si="33"/>
        <v>NA</v>
      </c>
      <c r="S58" s="26" t="str">
        <f t="shared" si="33"/>
        <v>NA</v>
      </c>
      <c r="T58" s="26" t="str">
        <f t="shared" si="33"/>
        <v>NA</v>
      </c>
      <c r="U58" s="26" t="str">
        <f t="shared" si="33"/>
        <v>NA</v>
      </c>
      <c r="V58" s="26" t="str">
        <f t="shared" si="32"/>
        <v>NA</v>
      </c>
      <c r="W58" s="26" t="str">
        <f t="shared" si="32"/>
        <v>NA</v>
      </c>
      <c r="X58" s="26" t="str">
        <f t="shared" si="32"/>
        <v>NA</v>
      </c>
      <c r="Y58" s="26" t="str">
        <f t="shared" si="32"/>
        <v>NA</v>
      </c>
      <c r="Z58" s="27" t="str">
        <f t="shared" si="32"/>
        <v>NA</v>
      </c>
      <c r="AA58" s="3"/>
      <c r="AB58" s="3"/>
      <c r="AD58" s="9"/>
    </row>
    <row r="59" spans="1:30" ht="15" x14ac:dyDescent="0.2">
      <c r="A59" s="36" t="s">
        <v>95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25" t="str">
        <f t="shared" si="1"/>
        <v>NA</v>
      </c>
      <c r="Q59" s="48" t="str">
        <f t="shared" si="33"/>
        <v>NA</v>
      </c>
      <c r="R59" s="26" t="str">
        <f t="shared" si="33"/>
        <v>NA</v>
      </c>
      <c r="S59" s="26" t="str">
        <f t="shared" si="33"/>
        <v>NA</v>
      </c>
      <c r="T59" s="26" t="str">
        <f t="shared" si="33"/>
        <v>NA</v>
      </c>
      <c r="U59" s="26" t="str">
        <f t="shared" si="33"/>
        <v>NA</v>
      </c>
      <c r="V59" s="26" t="str">
        <f t="shared" si="32"/>
        <v>NA</v>
      </c>
      <c r="W59" s="26" t="str">
        <f t="shared" si="32"/>
        <v>NA</v>
      </c>
      <c r="X59" s="26" t="str">
        <f t="shared" si="32"/>
        <v>NA</v>
      </c>
      <c r="Y59" s="26" t="str">
        <f t="shared" si="32"/>
        <v>NA</v>
      </c>
      <c r="Z59" s="27" t="str">
        <f t="shared" si="32"/>
        <v>NA</v>
      </c>
      <c r="AA59" s="3"/>
      <c r="AB59" s="3"/>
      <c r="AD59" s="9"/>
    </row>
    <row r="60" spans="1:30" ht="15" x14ac:dyDescent="0.2">
      <c r="A60" s="36" t="s">
        <v>96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25" t="str">
        <f t="shared" si="1"/>
        <v>NA</v>
      </c>
      <c r="Q60" s="48" t="str">
        <f t="shared" si="33"/>
        <v>NA</v>
      </c>
      <c r="R60" s="26" t="str">
        <f t="shared" si="33"/>
        <v>NA</v>
      </c>
      <c r="S60" s="26" t="str">
        <f t="shared" si="33"/>
        <v>NA</v>
      </c>
      <c r="T60" s="26" t="str">
        <f t="shared" si="33"/>
        <v>NA</v>
      </c>
      <c r="U60" s="26" t="str">
        <f t="shared" si="33"/>
        <v>NA</v>
      </c>
      <c r="V60" s="26" t="str">
        <f t="shared" si="32"/>
        <v>NA</v>
      </c>
      <c r="W60" s="26" t="str">
        <f t="shared" si="32"/>
        <v>NA</v>
      </c>
      <c r="X60" s="26" t="str">
        <f t="shared" si="32"/>
        <v>NA</v>
      </c>
      <c r="Y60" s="26" t="str">
        <f t="shared" si="32"/>
        <v>NA</v>
      </c>
      <c r="Z60" s="27" t="str">
        <f t="shared" si="32"/>
        <v>NA</v>
      </c>
      <c r="AA60" s="3"/>
      <c r="AB60" s="3"/>
      <c r="AD60" s="9"/>
    </row>
    <row r="61" spans="1:30" ht="15" x14ac:dyDescent="0.2">
      <c r="A61" s="36" t="s">
        <v>97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25" t="str">
        <f t="shared" si="1"/>
        <v>NA</v>
      </c>
      <c r="Q61" s="48" t="str">
        <f t="shared" si="33"/>
        <v>NA</v>
      </c>
      <c r="R61" s="26" t="str">
        <f t="shared" si="33"/>
        <v>NA</v>
      </c>
      <c r="S61" s="26" t="str">
        <f t="shared" si="33"/>
        <v>NA</v>
      </c>
      <c r="T61" s="26" t="str">
        <f t="shared" si="33"/>
        <v>NA</v>
      </c>
      <c r="U61" s="26" t="str">
        <f t="shared" si="33"/>
        <v>NA</v>
      </c>
      <c r="V61" s="26" t="str">
        <f t="shared" si="32"/>
        <v>NA</v>
      </c>
      <c r="W61" s="26" t="str">
        <f t="shared" si="32"/>
        <v>NA</v>
      </c>
      <c r="X61" s="26" t="str">
        <f t="shared" si="32"/>
        <v>NA</v>
      </c>
      <c r="Y61" s="26" t="str">
        <f t="shared" si="32"/>
        <v>NA</v>
      </c>
      <c r="Z61" s="27" t="str">
        <f t="shared" si="32"/>
        <v>NA</v>
      </c>
      <c r="AA61" s="3"/>
      <c r="AB61" s="3"/>
      <c r="AD61" s="9"/>
    </row>
    <row r="62" spans="1:30" ht="15" x14ac:dyDescent="0.2">
      <c r="A62" s="36" t="s">
        <v>98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25" t="str">
        <f t="shared" si="1"/>
        <v>NA</v>
      </c>
      <c r="Q62" s="48" t="str">
        <f t="shared" si="33"/>
        <v>NA</v>
      </c>
      <c r="R62" s="26" t="str">
        <f t="shared" si="33"/>
        <v>NA</v>
      </c>
      <c r="S62" s="26" t="str">
        <f t="shared" si="33"/>
        <v>NA</v>
      </c>
      <c r="T62" s="26" t="str">
        <f t="shared" si="33"/>
        <v>NA</v>
      </c>
      <c r="U62" s="26" t="str">
        <f t="shared" si="33"/>
        <v>NA</v>
      </c>
      <c r="V62" s="26" t="str">
        <f t="shared" si="32"/>
        <v>NA</v>
      </c>
      <c r="W62" s="26" t="str">
        <f t="shared" si="32"/>
        <v>NA</v>
      </c>
      <c r="X62" s="26" t="str">
        <f t="shared" si="32"/>
        <v>NA</v>
      </c>
      <c r="Y62" s="26" t="str">
        <f t="shared" si="32"/>
        <v>NA</v>
      </c>
      <c r="Z62" s="27" t="str">
        <f t="shared" si="32"/>
        <v>NA</v>
      </c>
      <c r="AA62" s="3"/>
      <c r="AB62" s="3"/>
      <c r="AD62" s="9"/>
    </row>
    <row r="63" spans="1:30" ht="15" x14ac:dyDescent="0.2">
      <c r="A63" s="36" t="s">
        <v>99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25" t="str">
        <f t="shared" si="1"/>
        <v>NA</v>
      </c>
      <c r="Q63" s="48" t="str">
        <f t="shared" si="33"/>
        <v>NA</v>
      </c>
      <c r="R63" s="26" t="str">
        <f t="shared" si="33"/>
        <v>NA</v>
      </c>
      <c r="S63" s="26" t="str">
        <f t="shared" si="33"/>
        <v>NA</v>
      </c>
      <c r="T63" s="26" t="str">
        <f t="shared" si="33"/>
        <v>NA</v>
      </c>
      <c r="U63" s="26" t="str">
        <f t="shared" si="33"/>
        <v>NA</v>
      </c>
      <c r="V63" s="26" t="str">
        <f t="shared" si="32"/>
        <v>NA</v>
      </c>
      <c r="W63" s="26" t="str">
        <f t="shared" si="32"/>
        <v>NA</v>
      </c>
      <c r="X63" s="26" t="str">
        <f t="shared" si="32"/>
        <v>NA</v>
      </c>
      <c r="Y63" s="26" t="str">
        <f t="shared" si="32"/>
        <v>NA</v>
      </c>
      <c r="Z63" s="27" t="str">
        <f t="shared" si="32"/>
        <v>NA</v>
      </c>
      <c r="AA63" s="3"/>
      <c r="AB63" s="3"/>
      <c r="AD63" s="9"/>
    </row>
    <row r="64" spans="1:30" ht="15" x14ac:dyDescent="0.2">
      <c r="A64" s="37" t="s">
        <v>100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25" t="str">
        <f t="shared" si="1"/>
        <v>NA</v>
      </c>
      <c r="Q64" s="48" t="str">
        <f t="shared" si="33"/>
        <v>NA</v>
      </c>
      <c r="R64" s="26" t="str">
        <f t="shared" si="33"/>
        <v>NA</v>
      </c>
      <c r="S64" s="26" t="str">
        <f t="shared" si="33"/>
        <v>NA</v>
      </c>
      <c r="T64" s="26" t="str">
        <f t="shared" si="33"/>
        <v>NA</v>
      </c>
      <c r="U64" s="26" t="str">
        <f t="shared" si="33"/>
        <v>NA</v>
      </c>
      <c r="V64" s="26" t="str">
        <f t="shared" si="32"/>
        <v>NA</v>
      </c>
      <c r="W64" s="26" t="str">
        <f t="shared" si="32"/>
        <v>NA</v>
      </c>
      <c r="X64" s="26" t="str">
        <f t="shared" si="32"/>
        <v>NA</v>
      </c>
      <c r="Y64" s="26" t="str">
        <f t="shared" si="32"/>
        <v>NA</v>
      </c>
      <c r="Z64" s="27" t="str">
        <f t="shared" si="32"/>
        <v>NA</v>
      </c>
      <c r="AA64" s="3"/>
      <c r="AB64" s="3"/>
      <c r="AD64" s="9"/>
    </row>
    <row r="65" spans="1:30" ht="15" x14ac:dyDescent="0.2">
      <c r="A65" s="37" t="s">
        <v>101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25" t="str">
        <f t="shared" si="1"/>
        <v>NA</v>
      </c>
      <c r="Q65" s="48" t="str">
        <f t="shared" si="33"/>
        <v>NA</v>
      </c>
      <c r="R65" s="26" t="str">
        <f t="shared" si="33"/>
        <v>NA</v>
      </c>
      <c r="S65" s="26" t="str">
        <f t="shared" si="33"/>
        <v>NA</v>
      </c>
      <c r="T65" s="26" t="str">
        <f t="shared" si="33"/>
        <v>NA</v>
      </c>
      <c r="U65" s="26" t="str">
        <f t="shared" si="33"/>
        <v>NA</v>
      </c>
      <c r="V65" s="26" t="str">
        <f t="shared" si="32"/>
        <v>NA</v>
      </c>
      <c r="W65" s="26" t="str">
        <f t="shared" si="32"/>
        <v>NA</v>
      </c>
      <c r="X65" s="26" t="str">
        <f t="shared" si="32"/>
        <v>NA</v>
      </c>
      <c r="Y65" s="26" t="str">
        <f t="shared" si="32"/>
        <v>NA</v>
      </c>
      <c r="Z65" s="27" t="str">
        <f t="shared" si="32"/>
        <v>NA</v>
      </c>
      <c r="AA65" s="3"/>
      <c r="AB65" s="3"/>
      <c r="AD65" s="9"/>
    </row>
    <row r="66" spans="1:30" ht="15" x14ac:dyDescent="0.2">
      <c r="A66" s="37" t="s">
        <v>102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25" t="str">
        <f t="shared" si="1"/>
        <v>NA</v>
      </c>
      <c r="Q66" s="48" t="str">
        <f t="shared" si="33"/>
        <v>NA</v>
      </c>
      <c r="R66" s="26" t="str">
        <f t="shared" si="33"/>
        <v>NA</v>
      </c>
      <c r="S66" s="26" t="str">
        <f t="shared" si="33"/>
        <v>NA</v>
      </c>
      <c r="T66" s="26" t="str">
        <f t="shared" si="33"/>
        <v>NA</v>
      </c>
      <c r="U66" s="26" t="str">
        <f t="shared" si="33"/>
        <v>NA</v>
      </c>
      <c r="V66" s="26" t="str">
        <f t="shared" si="32"/>
        <v>NA</v>
      </c>
      <c r="W66" s="26" t="str">
        <f t="shared" si="32"/>
        <v>NA</v>
      </c>
      <c r="X66" s="26" t="str">
        <f t="shared" si="32"/>
        <v>NA</v>
      </c>
      <c r="Y66" s="26" t="str">
        <f t="shared" si="32"/>
        <v>NA</v>
      </c>
      <c r="Z66" s="27" t="str">
        <f t="shared" si="32"/>
        <v>NA</v>
      </c>
      <c r="AA66" s="3"/>
      <c r="AB66" s="3"/>
      <c r="AD66" s="9"/>
    </row>
    <row r="67" spans="1:30" ht="15" x14ac:dyDescent="0.2">
      <c r="A67" s="37" t="s">
        <v>103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25" t="str">
        <f t="shared" si="1"/>
        <v>NA</v>
      </c>
      <c r="Q67" s="48" t="str">
        <f t="shared" si="33"/>
        <v>NA</v>
      </c>
      <c r="R67" s="26" t="str">
        <f t="shared" si="33"/>
        <v>NA</v>
      </c>
      <c r="S67" s="26" t="str">
        <f t="shared" si="33"/>
        <v>NA</v>
      </c>
      <c r="T67" s="26" t="str">
        <f t="shared" si="33"/>
        <v>NA</v>
      </c>
      <c r="U67" s="26" t="str">
        <f t="shared" si="33"/>
        <v>NA</v>
      </c>
      <c r="V67" s="26" t="str">
        <f t="shared" si="33"/>
        <v>NA</v>
      </c>
      <c r="W67" s="26" t="str">
        <f t="shared" si="33"/>
        <v>NA</v>
      </c>
      <c r="X67" s="26" t="str">
        <f t="shared" si="33"/>
        <v>NA</v>
      </c>
      <c r="Y67" s="26" t="str">
        <f t="shared" si="33"/>
        <v>NA</v>
      </c>
      <c r="Z67" s="27" t="str">
        <f t="shared" si="33"/>
        <v>NA</v>
      </c>
      <c r="AA67" s="3"/>
      <c r="AB67" s="3"/>
      <c r="AD67" s="9"/>
    </row>
    <row r="68" spans="1:30" ht="15" x14ac:dyDescent="0.2">
      <c r="A68" s="37" t="s">
        <v>104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25" t="str">
        <f t="shared" si="1"/>
        <v>NA</v>
      </c>
      <c r="Q68" s="48" t="str">
        <f t="shared" si="33"/>
        <v>NA</v>
      </c>
      <c r="R68" s="26" t="str">
        <f t="shared" si="33"/>
        <v>NA</v>
      </c>
      <c r="S68" s="26" t="str">
        <f t="shared" si="33"/>
        <v>NA</v>
      </c>
      <c r="T68" s="26" t="str">
        <f t="shared" si="33"/>
        <v>NA</v>
      </c>
      <c r="U68" s="26" t="str">
        <f t="shared" si="33"/>
        <v>NA</v>
      </c>
      <c r="V68" s="26" t="str">
        <f t="shared" si="33"/>
        <v>NA</v>
      </c>
      <c r="W68" s="26" t="str">
        <f t="shared" si="33"/>
        <v>NA</v>
      </c>
      <c r="X68" s="26" t="str">
        <f t="shared" si="33"/>
        <v>NA</v>
      </c>
      <c r="Y68" s="26" t="str">
        <f t="shared" si="33"/>
        <v>NA</v>
      </c>
      <c r="Z68" s="27" t="str">
        <f t="shared" si="33"/>
        <v>NA</v>
      </c>
      <c r="AA68" s="3"/>
      <c r="AB68" s="3"/>
      <c r="AD68" s="9"/>
    </row>
    <row r="69" spans="1:30" ht="15" x14ac:dyDescent="0.2">
      <c r="A69" s="37" t="s">
        <v>105</v>
      </c>
      <c r="B69" s="41">
        <f>SUM(B70:B73)</f>
        <v>0</v>
      </c>
      <c r="C69" s="41">
        <f t="shared" ref="C69:O69" si="44">SUM(C70:C73)</f>
        <v>0</v>
      </c>
      <c r="D69" s="41">
        <f t="shared" si="44"/>
        <v>0</v>
      </c>
      <c r="E69" s="41">
        <f t="shared" si="44"/>
        <v>0</v>
      </c>
      <c r="F69" s="41">
        <f t="shared" si="44"/>
        <v>0</v>
      </c>
      <c r="G69" s="41">
        <f t="shared" si="44"/>
        <v>0</v>
      </c>
      <c r="H69" s="41">
        <f t="shared" si="44"/>
        <v>0</v>
      </c>
      <c r="I69" s="41">
        <f t="shared" si="44"/>
        <v>0</v>
      </c>
      <c r="J69" s="41">
        <f t="shared" si="44"/>
        <v>0</v>
      </c>
      <c r="K69" s="41">
        <f t="shared" si="44"/>
        <v>0</v>
      </c>
      <c r="L69" s="41">
        <f t="shared" si="44"/>
        <v>0</v>
      </c>
      <c r="M69" s="41">
        <f t="shared" si="44"/>
        <v>0</v>
      </c>
      <c r="N69" s="41">
        <f t="shared" si="44"/>
        <v>0</v>
      </c>
      <c r="O69" s="41">
        <f t="shared" si="44"/>
        <v>0</v>
      </c>
      <c r="P69" s="22" t="str">
        <f t="shared" si="1"/>
        <v>NA</v>
      </c>
      <c r="Q69" s="47" t="str">
        <f t="shared" si="33"/>
        <v>NA</v>
      </c>
      <c r="R69" s="23" t="str">
        <f>IF(F69=0,"NA",G69/F69)</f>
        <v>NA</v>
      </c>
      <c r="S69" s="23" t="str">
        <f t="shared" si="33"/>
        <v>NA</v>
      </c>
      <c r="T69" s="23" t="str">
        <f t="shared" si="33"/>
        <v>NA</v>
      </c>
      <c r="U69" s="23" t="str">
        <f t="shared" si="33"/>
        <v>NA</v>
      </c>
      <c r="V69" s="23" t="str">
        <f t="shared" si="33"/>
        <v>NA</v>
      </c>
      <c r="W69" s="23" t="str">
        <f t="shared" si="33"/>
        <v>NA</v>
      </c>
      <c r="X69" s="23" t="str">
        <f t="shared" si="33"/>
        <v>NA</v>
      </c>
      <c r="Y69" s="23" t="str">
        <f t="shared" si="33"/>
        <v>NA</v>
      </c>
      <c r="Z69" s="24" t="str">
        <f t="shared" si="33"/>
        <v>NA</v>
      </c>
      <c r="AA69" s="3"/>
      <c r="AB69" s="3"/>
      <c r="AD69" s="9"/>
    </row>
    <row r="70" spans="1:30" ht="15" x14ac:dyDescent="0.2">
      <c r="A70" s="36" t="s">
        <v>106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25" t="str">
        <f t="shared" si="1"/>
        <v>NA</v>
      </c>
      <c r="Q70" s="48" t="str">
        <f t="shared" si="33"/>
        <v>NA</v>
      </c>
      <c r="R70" s="26" t="str">
        <f t="shared" si="33"/>
        <v>NA</v>
      </c>
      <c r="S70" s="26" t="str">
        <f t="shared" si="33"/>
        <v>NA</v>
      </c>
      <c r="T70" s="26" t="str">
        <f t="shared" si="33"/>
        <v>NA</v>
      </c>
      <c r="U70" s="26" t="str">
        <f t="shared" si="33"/>
        <v>NA</v>
      </c>
      <c r="V70" s="26" t="str">
        <f t="shared" si="33"/>
        <v>NA</v>
      </c>
      <c r="W70" s="26" t="str">
        <f t="shared" si="33"/>
        <v>NA</v>
      </c>
      <c r="X70" s="26" t="str">
        <f t="shared" si="33"/>
        <v>NA</v>
      </c>
      <c r="Y70" s="26" t="str">
        <f t="shared" si="33"/>
        <v>NA</v>
      </c>
      <c r="Z70" s="27" t="str">
        <f t="shared" si="33"/>
        <v>NA</v>
      </c>
      <c r="AA70" s="3"/>
      <c r="AB70" s="3"/>
      <c r="AD70" s="9"/>
    </row>
    <row r="71" spans="1:30" ht="15" x14ac:dyDescent="0.2">
      <c r="A71" s="36" t="s">
        <v>107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25" t="str">
        <f t="shared" si="1"/>
        <v>NA</v>
      </c>
      <c r="Q71" s="48" t="str">
        <f t="shared" si="33"/>
        <v>NA</v>
      </c>
      <c r="R71" s="26" t="str">
        <f t="shared" si="33"/>
        <v>NA</v>
      </c>
      <c r="S71" s="26" t="str">
        <f t="shared" si="33"/>
        <v>NA</v>
      </c>
      <c r="T71" s="26" t="str">
        <f t="shared" si="33"/>
        <v>NA</v>
      </c>
      <c r="U71" s="26" t="str">
        <f t="shared" si="33"/>
        <v>NA</v>
      </c>
      <c r="V71" s="26" t="str">
        <f t="shared" si="33"/>
        <v>NA</v>
      </c>
      <c r="W71" s="26" t="str">
        <f t="shared" si="33"/>
        <v>NA</v>
      </c>
      <c r="X71" s="26" t="str">
        <f t="shared" si="33"/>
        <v>NA</v>
      </c>
      <c r="Y71" s="26" t="str">
        <f t="shared" si="33"/>
        <v>NA</v>
      </c>
      <c r="Z71" s="27" t="str">
        <f t="shared" si="33"/>
        <v>NA</v>
      </c>
      <c r="AA71" s="3"/>
      <c r="AB71" s="3"/>
      <c r="AD71" s="9"/>
    </row>
    <row r="72" spans="1:30" ht="15" x14ac:dyDescent="0.2">
      <c r="A72" s="36" t="s">
        <v>108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25" t="str">
        <f t="shared" si="1"/>
        <v>NA</v>
      </c>
      <c r="Q72" s="48" t="str">
        <f t="shared" si="33"/>
        <v>NA</v>
      </c>
      <c r="R72" s="26" t="str">
        <f t="shared" si="33"/>
        <v>NA</v>
      </c>
      <c r="S72" s="26" t="str">
        <f t="shared" si="33"/>
        <v>NA</v>
      </c>
      <c r="T72" s="26" t="str">
        <f t="shared" si="33"/>
        <v>NA</v>
      </c>
      <c r="U72" s="26" t="str">
        <f t="shared" si="33"/>
        <v>NA</v>
      </c>
      <c r="V72" s="26" t="str">
        <f t="shared" si="33"/>
        <v>NA</v>
      </c>
      <c r="W72" s="26" t="str">
        <f t="shared" si="33"/>
        <v>NA</v>
      </c>
      <c r="X72" s="26" t="str">
        <f t="shared" si="33"/>
        <v>NA</v>
      </c>
      <c r="Y72" s="26" t="str">
        <f t="shared" si="33"/>
        <v>NA</v>
      </c>
      <c r="Z72" s="27" t="str">
        <f t="shared" si="33"/>
        <v>NA</v>
      </c>
      <c r="AA72" s="3"/>
      <c r="AB72" s="3"/>
      <c r="AD72" s="9"/>
    </row>
    <row r="73" spans="1:30" ht="15" x14ac:dyDescent="0.2">
      <c r="A73" s="36" t="s">
        <v>109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25" t="str">
        <f t="shared" si="1"/>
        <v>NA</v>
      </c>
      <c r="Q73" s="48" t="str">
        <f t="shared" si="33"/>
        <v>NA</v>
      </c>
      <c r="R73" s="26" t="str">
        <f t="shared" si="33"/>
        <v>NA</v>
      </c>
      <c r="S73" s="26" t="str">
        <f t="shared" si="33"/>
        <v>NA</v>
      </c>
      <c r="T73" s="26" t="str">
        <f t="shared" si="33"/>
        <v>NA</v>
      </c>
      <c r="U73" s="26" t="str">
        <f t="shared" si="33"/>
        <v>NA</v>
      </c>
      <c r="V73" s="26" t="str">
        <f t="shared" si="33"/>
        <v>NA</v>
      </c>
      <c r="W73" s="26" t="str">
        <f t="shared" si="33"/>
        <v>NA</v>
      </c>
      <c r="X73" s="26" t="str">
        <f t="shared" si="33"/>
        <v>NA</v>
      </c>
      <c r="Y73" s="26" t="str">
        <f t="shared" si="33"/>
        <v>NA</v>
      </c>
      <c r="Z73" s="27" t="str">
        <f t="shared" si="33"/>
        <v>NA</v>
      </c>
      <c r="AA73" s="3"/>
      <c r="AB73" s="3"/>
      <c r="AD73" s="9"/>
    </row>
    <row r="74" spans="1:30" ht="15" x14ac:dyDescent="0.2">
      <c r="A74" s="37" t="s">
        <v>110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22" t="str">
        <f t="shared" ref="P74:P125" si="45">IF(D74=0,"NA",F74/D74)</f>
        <v>NA</v>
      </c>
      <c r="Q74" s="47" t="str">
        <f t="shared" si="33"/>
        <v>NA</v>
      </c>
      <c r="R74" s="23" t="str">
        <f t="shared" si="33"/>
        <v>NA</v>
      </c>
      <c r="S74" s="23" t="str">
        <f t="shared" si="33"/>
        <v>NA</v>
      </c>
      <c r="T74" s="23" t="str">
        <f t="shared" si="33"/>
        <v>NA</v>
      </c>
      <c r="U74" s="23" t="str">
        <f t="shared" si="33"/>
        <v>NA</v>
      </c>
      <c r="V74" s="23" t="str">
        <f t="shared" si="33"/>
        <v>NA</v>
      </c>
      <c r="W74" s="23" t="str">
        <f t="shared" si="33"/>
        <v>NA</v>
      </c>
      <c r="X74" s="23" t="str">
        <f t="shared" si="33"/>
        <v>NA</v>
      </c>
      <c r="Y74" s="23" t="str">
        <f t="shared" si="33"/>
        <v>NA</v>
      </c>
      <c r="Z74" s="24" t="str">
        <f t="shared" si="33"/>
        <v>NA</v>
      </c>
      <c r="AA74" s="3"/>
      <c r="AB74" s="3"/>
      <c r="AD74" s="9"/>
    </row>
    <row r="75" spans="1:30" ht="15.75" x14ac:dyDescent="0.2">
      <c r="A75" s="40" t="s">
        <v>111</v>
      </c>
      <c r="B75" s="40">
        <f>B76+B101+B112+B120</f>
        <v>70197171532</v>
      </c>
      <c r="C75" s="40">
        <f t="shared" ref="C75:O75" si="46">C76+C101+C112+C120</f>
        <v>49204890274</v>
      </c>
      <c r="D75" s="40">
        <f t="shared" si="46"/>
        <v>63878414357</v>
      </c>
      <c r="E75" s="40">
        <f t="shared" si="46"/>
        <v>59099009022</v>
      </c>
      <c r="F75" s="40">
        <f t="shared" si="46"/>
        <v>65159170000</v>
      </c>
      <c r="G75" s="40">
        <f t="shared" si="46"/>
        <v>67113945000</v>
      </c>
      <c r="H75" s="40">
        <f t="shared" si="46"/>
        <v>69127364000</v>
      </c>
      <c r="I75" s="40">
        <f t="shared" si="46"/>
        <v>71201184000</v>
      </c>
      <c r="J75" s="40">
        <f t="shared" si="46"/>
        <v>73337218000</v>
      </c>
      <c r="K75" s="40">
        <f t="shared" si="46"/>
        <v>75537334000</v>
      </c>
      <c r="L75" s="40">
        <f t="shared" si="46"/>
        <v>77803453000</v>
      </c>
      <c r="M75" s="40">
        <f t="shared" si="46"/>
        <v>80137557000</v>
      </c>
      <c r="N75" s="40">
        <f t="shared" si="46"/>
        <v>82541683000</v>
      </c>
      <c r="O75" s="40">
        <f t="shared" si="46"/>
        <v>85017935000</v>
      </c>
      <c r="P75" s="22">
        <f t="shared" si="45"/>
        <v>1.0200498972288539</v>
      </c>
      <c r="Q75" s="47">
        <f t="shared" si="33"/>
        <v>1.1025425143041581</v>
      </c>
      <c r="R75" s="23">
        <f t="shared" si="33"/>
        <v>1.0299999984652966</v>
      </c>
      <c r="S75" s="23">
        <f t="shared" si="33"/>
        <v>1.0300000096850215</v>
      </c>
      <c r="T75" s="23">
        <f t="shared" si="33"/>
        <v>1.0299999866912328</v>
      </c>
      <c r="U75" s="23">
        <f t="shared" si="33"/>
        <v>1.0299999786520404</v>
      </c>
      <c r="V75" s="23">
        <f t="shared" si="33"/>
        <v>1.0299999926367538</v>
      </c>
      <c r="W75" s="23">
        <f t="shared" si="33"/>
        <v>1.0299999864967435</v>
      </c>
      <c r="X75" s="23">
        <f t="shared" si="33"/>
        <v>1.0300000052696889</v>
      </c>
      <c r="Y75" s="23">
        <f t="shared" si="33"/>
        <v>1.029999991140234</v>
      </c>
      <c r="Z75" s="24">
        <f t="shared" si="33"/>
        <v>1.0300000182937874</v>
      </c>
      <c r="AA75" s="3"/>
      <c r="AB75" s="3"/>
      <c r="AD75" s="9"/>
    </row>
    <row r="76" spans="1:30" ht="15.75" x14ac:dyDescent="0.2">
      <c r="A76" s="35" t="s">
        <v>112</v>
      </c>
      <c r="B76" s="40">
        <f>B77+B86+B89+B97+B98+B99+B100</f>
        <v>16610035224</v>
      </c>
      <c r="C76" s="40">
        <f t="shared" ref="C76:O76" si="47">C77+C86+C89+C97+C98+C99+C100</f>
        <v>9245113587</v>
      </c>
      <c r="D76" s="40">
        <f t="shared" si="47"/>
        <v>14427663902</v>
      </c>
      <c r="E76" s="40">
        <f t="shared" si="47"/>
        <v>13775408782</v>
      </c>
      <c r="F76" s="40">
        <f t="shared" si="47"/>
        <v>22123160000</v>
      </c>
      <c r="G76" s="40">
        <f t="shared" si="47"/>
        <v>22786855000</v>
      </c>
      <c r="H76" s="40">
        <f t="shared" si="47"/>
        <v>23470461000</v>
      </c>
      <c r="I76" s="40">
        <f t="shared" si="47"/>
        <v>24174574000</v>
      </c>
      <c r="J76" s="40">
        <f t="shared" si="47"/>
        <v>24899810000</v>
      </c>
      <c r="K76" s="40">
        <f t="shared" si="47"/>
        <v>25646804000</v>
      </c>
      <c r="L76" s="40">
        <f t="shared" si="47"/>
        <v>26416208000</v>
      </c>
      <c r="M76" s="40">
        <f t="shared" si="47"/>
        <v>27208694000</v>
      </c>
      <c r="N76" s="40">
        <f t="shared" si="47"/>
        <v>28024954000</v>
      </c>
      <c r="O76" s="40">
        <f t="shared" si="47"/>
        <v>28865703000</v>
      </c>
      <c r="P76" s="22">
        <f t="shared" si="45"/>
        <v>1.5333847634843525</v>
      </c>
      <c r="Q76" s="47">
        <f t="shared" si="33"/>
        <v>1.6059893648243535</v>
      </c>
      <c r="R76" s="23">
        <f t="shared" si="33"/>
        <v>1.0300000090402999</v>
      </c>
      <c r="S76" s="23">
        <f t="shared" si="33"/>
        <v>1.0300000153597326</v>
      </c>
      <c r="T76" s="23">
        <f t="shared" si="33"/>
        <v>1.0299999646363998</v>
      </c>
      <c r="U76" s="23">
        <f t="shared" si="33"/>
        <v>1.029999949533754</v>
      </c>
      <c r="V76" s="23">
        <f t="shared" si="33"/>
        <v>1.0299999879517152</v>
      </c>
      <c r="W76" s="23">
        <f t="shared" si="33"/>
        <v>1.0299999953210544</v>
      </c>
      <c r="X76" s="23">
        <f t="shared" si="33"/>
        <v>1.0299999909146687</v>
      </c>
      <c r="Y76" s="23">
        <f t="shared" si="33"/>
        <v>1.0299999698625741</v>
      </c>
      <c r="Z76" s="24">
        <f t="shared" si="33"/>
        <v>1.0300000135593443</v>
      </c>
      <c r="AA76" s="3"/>
      <c r="AB76" s="3"/>
      <c r="AD76" s="9"/>
    </row>
    <row r="77" spans="1:30" ht="15" x14ac:dyDescent="0.2">
      <c r="A77" s="37" t="s">
        <v>113</v>
      </c>
      <c r="B77" s="41">
        <f>B78+B82</f>
        <v>8235478248</v>
      </c>
      <c r="C77" s="41">
        <f t="shared" ref="C77:O77" si="48">C78+C82</f>
        <v>3858899248</v>
      </c>
      <c r="D77" s="41">
        <f t="shared" si="48"/>
        <v>7411930423</v>
      </c>
      <c r="E77" s="41">
        <f t="shared" si="48"/>
        <v>7203930423</v>
      </c>
      <c r="F77" s="41">
        <f t="shared" si="48"/>
        <v>9343142000</v>
      </c>
      <c r="G77" s="41">
        <f t="shared" si="48"/>
        <v>9623437000</v>
      </c>
      <c r="H77" s="41">
        <f t="shared" si="48"/>
        <v>9912141000</v>
      </c>
      <c r="I77" s="41">
        <f t="shared" si="48"/>
        <v>10209505000</v>
      </c>
      <c r="J77" s="41">
        <f t="shared" si="48"/>
        <v>10515790000</v>
      </c>
      <c r="K77" s="41">
        <f t="shared" si="48"/>
        <v>10831264000</v>
      </c>
      <c r="L77" s="41">
        <f t="shared" si="48"/>
        <v>11156202000</v>
      </c>
      <c r="M77" s="41">
        <f t="shared" si="48"/>
        <v>11490888000</v>
      </c>
      <c r="N77" s="41">
        <f t="shared" si="48"/>
        <v>11835614000</v>
      </c>
      <c r="O77" s="41">
        <f t="shared" si="48"/>
        <v>12190683000</v>
      </c>
      <c r="P77" s="22">
        <f t="shared" si="45"/>
        <v>1.2605544664865238</v>
      </c>
      <c r="Q77" s="47">
        <f t="shared" si="33"/>
        <v>1.2969506160373421</v>
      </c>
      <c r="R77" s="23">
        <f t="shared" si="33"/>
        <v>1.0300000792024782</v>
      </c>
      <c r="S77" s="23">
        <f t="shared" si="33"/>
        <v>1.0300000924825508</v>
      </c>
      <c r="T77" s="23">
        <f t="shared" si="33"/>
        <v>1.0299999767961332</v>
      </c>
      <c r="U77" s="23">
        <f t="shared" si="33"/>
        <v>1.0299999853078088</v>
      </c>
      <c r="V77" s="23">
        <f t="shared" si="33"/>
        <v>1.0300000285285271</v>
      </c>
      <c r="W77" s="23">
        <f t="shared" si="33"/>
        <v>1.0300000073860263</v>
      </c>
      <c r="X77" s="23">
        <f t="shared" si="33"/>
        <v>1.0299999946218257</v>
      </c>
      <c r="Y77" s="23">
        <f t="shared" si="33"/>
        <v>1.0299999443036953</v>
      </c>
      <c r="Z77" s="24">
        <f t="shared" si="33"/>
        <v>1.0300000490046397</v>
      </c>
      <c r="AA77" s="3"/>
      <c r="AB77" s="3"/>
      <c r="AD77" s="9"/>
    </row>
    <row r="78" spans="1:30" ht="15" x14ac:dyDescent="0.2">
      <c r="A78" s="36" t="s">
        <v>114</v>
      </c>
      <c r="B78" s="43">
        <f>SUM(B79:B81)</f>
        <v>8235478248</v>
      </c>
      <c r="C78" s="43">
        <f t="shared" ref="C78:O78" si="49">SUM(C79:C81)</f>
        <v>3858899248</v>
      </c>
      <c r="D78" s="43">
        <f t="shared" si="49"/>
        <v>7411930423</v>
      </c>
      <c r="E78" s="43">
        <f t="shared" si="49"/>
        <v>7203930423</v>
      </c>
      <c r="F78" s="43">
        <f t="shared" si="49"/>
        <v>9343142000</v>
      </c>
      <c r="G78" s="43">
        <f t="shared" si="49"/>
        <v>9623437000</v>
      </c>
      <c r="H78" s="43">
        <f t="shared" si="49"/>
        <v>9912141000</v>
      </c>
      <c r="I78" s="43">
        <f t="shared" si="49"/>
        <v>10209505000</v>
      </c>
      <c r="J78" s="43">
        <f t="shared" si="49"/>
        <v>10515790000</v>
      </c>
      <c r="K78" s="43">
        <f t="shared" si="49"/>
        <v>10831264000</v>
      </c>
      <c r="L78" s="43">
        <f t="shared" si="49"/>
        <v>11156202000</v>
      </c>
      <c r="M78" s="43">
        <f t="shared" si="49"/>
        <v>11490888000</v>
      </c>
      <c r="N78" s="43">
        <f t="shared" si="49"/>
        <v>11835614000</v>
      </c>
      <c r="O78" s="43">
        <f t="shared" si="49"/>
        <v>12190683000</v>
      </c>
      <c r="P78" s="22">
        <f t="shared" si="45"/>
        <v>1.2605544664865238</v>
      </c>
      <c r="Q78" s="47">
        <f t="shared" si="33"/>
        <v>1.2969506160373421</v>
      </c>
      <c r="R78" s="23">
        <f t="shared" si="33"/>
        <v>1.0300000792024782</v>
      </c>
      <c r="S78" s="23">
        <f t="shared" si="33"/>
        <v>1.0300000924825508</v>
      </c>
      <c r="T78" s="23">
        <f t="shared" si="33"/>
        <v>1.0299999767961332</v>
      </c>
      <c r="U78" s="23">
        <f t="shared" si="33"/>
        <v>1.0299999853078088</v>
      </c>
      <c r="V78" s="23">
        <f t="shared" si="33"/>
        <v>1.0300000285285271</v>
      </c>
      <c r="W78" s="23">
        <f t="shared" si="33"/>
        <v>1.0300000073860263</v>
      </c>
      <c r="X78" s="23">
        <f t="shared" si="33"/>
        <v>1.0299999946218257</v>
      </c>
      <c r="Y78" s="23">
        <f t="shared" si="33"/>
        <v>1.0299999443036953</v>
      </c>
      <c r="Z78" s="24">
        <f t="shared" si="33"/>
        <v>1.0300000490046397</v>
      </c>
      <c r="AA78" s="3"/>
      <c r="AB78" s="3"/>
      <c r="AD78" s="9"/>
    </row>
    <row r="79" spans="1:30" ht="15" x14ac:dyDescent="0.2">
      <c r="A79" s="34" t="s">
        <v>115</v>
      </c>
      <c r="B79" s="44">
        <v>5858069000</v>
      </c>
      <c r="C79" s="44">
        <v>3041148881</v>
      </c>
      <c r="D79" s="44">
        <v>5272262100</v>
      </c>
      <c r="E79" s="44">
        <v>5213262100</v>
      </c>
      <c r="F79" s="44">
        <v>6402152000</v>
      </c>
      <c r="G79" s="44">
        <f t="shared" ref="G79:G81" si="50">+ROUND(F79*1.03,-3)</f>
        <v>6594217000</v>
      </c>
      <c r="H79" s="44">
        <f t="shared" ref="H79:H81" si="51">+ROUND(G79*1.03,-3)</f>
        <v>6792044000</v>
      </c>
      <c r="I79" s="44">
        <f t="shared" ref="I79:I81" si="52">+ROUND(H79*1.03,-3)</f>
        <v>6995805000</v>
      </c>
      <c r="J79" s="44">
        <f t="shared" ref="J79:J81" si="53">+ROUND(I79*1.03,-3)</f>
        <v>7205679000</v>
      </c>
      <c r="K79" s="44">
        <f t="shared" ref="K79:K81" si="54">+ROUND(J79*1.03,-3)</f>
        <v>7421849000</v>
      </c>
      <c r="L79" s="44">
        <f t="shared" ref="L79:L81" si="55">+ROUND(K79*1.03,-3)</f>
        <v>7644504000</v>
      </c>
      <c r="M79" s="44">
        <f t="shared" ref="M79:M81" si="56">+ROUND(L79*1.03,-3)</f>
        <v>7873839000</v>
      </c>
      <c r="N79" s="44">
        <f t="shared" ref="N79:N81" si="57">+ROUND(M79*1.03,-3)</f>
        <v>8110054000</v>
      </c>
      <c r="O79" s="44">
        <f t="shared" ref="O79:O81" si="58">+ROUND(N79*1.03,-3)</f>
        <v>8353356000</v>
      </c>
      <c r="P79" s="25">
        <f t="shared" si="45"/>
        <v>1.2143083705948534</v>
      </c>
      <c r="Q79" s="48">
        <f t="shared" si="33"/>
        <v>1.2280510507998437</v>
      </c>
      <c r="R79" s="26">
        <f t="shared" si="33"/>
        <v>1.0300000687268906</v>
      </c>
      <c r="S79" s="26">
        <f t="shared" si="33"/>
        <v>1.0300000743075335</v>
      </c>
      <c r="T79" s="26">
        <f t="shared" si="33"/>
        <v>1.0299999528860531</v>
      </c>
      <c r="U79" s="26">
        <f t="shared" si="33"/>
        <v>1.0299999785585789</v>
      </c>
      <c r="V79" s="26">
        <f t="shared" si="33"/>
        <v>1.0299999486516123</v>
      </c>
      <c r="W79" s="26">
        <f t="shared" si="33"/>
        <v>1.0299999366734625</v>
      </c>
      <c r="X79" s="26">
        <f t="shared" si="33"/>
        <v>1.0299999843024479</v>
      </c>
      <c r="Y79" s="26">
        <f t="shared" si="33"/>
        <v>1.0299999784095153</v>
      </c>
      <c r="Z79" s="27">
        <f t="shared" si="33"/>
        <v>1.0300000468554216</v>
      </c>
      <c r="AA79" s="3"/>
      <c r="AB79" s="3"/>
      <c r="AD79" s="9"/>
    </row>
    <row r="80" spans="1:30" ht="15" x14ac:dyDescent="0.2">
      <c r="A80" s="34" t="s">
        <v>117</v>
      </c>
      <c r="B80" s="44">
        <v>1780968248</v>
      </c>
      <c r="C80" s="44">
        <v>627745824</v>
      </c>
      <c r="D80" s="44">
        <v>1602871423</v>
      </c>
      <c r="E80" s="44">
        <v>1516871423</v>
      </c>
      <c r="F80" s="44">
        <v>1982265000</v>
      </c>
      <c r="G80" s="44">
        <f t="shared" si="50"/>
        <v>2041733000</v>
      </c>
      <c r="H80" s="44">
        <f t="shared" si="51"/>
        <v>2102985000</v>
      </c>
      <c r="I80" s="44">
        <f t="shared" si="52"/>
        <v>2166075000</v>
      </c>
      <c r="J80" s="44">
        <f t="shared" si="53"/>
        <v>2231057000</v>
      </c>
      <c r="K80" s="44">
        <f t="shared" si="54"/>
        <v>2297989000</v>
      </c>
      <c r="L80" s="44">
        <f t="shared" si="55"/>
        <v>2366929000</v>
      </c>
      <c r="M80" s="44">
        <f t="shared" si="56"/>
        <v>2437937000</v>
      </c>
      <c r="N80" s="44">
        <f t="shared" si="57"/>
        <v>2511075000</v>
      </c>
      <c r="O80" s="44">
        <f t="shared" si="58"/>
        <v>2586407000</v>
      </c>
      <c r="P80" s="25">
        <f t="shared" si="45"/>
        <v>1.23669620130223</v>
      </c>
      <c r="Q80" s="48">
        <f t="shared" si="33"/>
        <v>1.3068114870801413</v>
      </c>
      <c r="R80" s="26">
        <f t="shared" si="33"/>
        <v>1.030000025223671</v>
      </c>
      <c r="S80" s="26">
        <f t="shared" si="33"/>
        <v>1.0300000048978</v>
      </c>
      <c r="T80" s="26">
        <f t="shared" si="33"/>
        <v>1.0300002139815547</v>
      </c>
      <c r="U80" s="26">
        <f t="shared" si="33"/>
        <v>1.0299998845838672</v>
      </c>
      <c r="V80" s="26">
        <f t="shared" si="33"/>
        <v>1.0300001299832322</v>
      </c>
      <c r="W80" s="26">
        <f t="shared" si="33"/>
        <v>1.0300001436038206</v>
      </c>
      <c r="X80" s="26">
        <f t="shared" si="33"/>
        <v>1.0300000549234896</v>
      </c>
      <c r="Y80" s="26">
        <f t="shared" si="33"/>
        <v>1.0299999548798842</v>
      </c>
      <c r="Z80" s="27">
        <f t="shared" si="33"/>
        <v>1.0299999004410461</v>
      </c>
      <c r="AA80" s="3"/>
      <c r="AB80" s="3"/>
    </row>
    <row r="81" spans="1:28" ht="15" x14ac:dyDescent="0.2">
      <c r="A81" s="34" t="s">
        <v>118</v>
      </c>
      <c r="B81" s="44">
        <v>596441000</v>
      </c>
      <c r="C81" s="44">
        <v>190004543</v>
      </c>
      <c r="D81" s="44">
        <v>536796900</v>
      </c>
      <c r="E81" s="44">
        <v>473796900</v>
      </c>
      <c r="F81" s="44">
        <v>958725000</v>
      </c>
      <c r="G81" s="44">
        <f t="shared" si="50"/>
        <v>987487000</v>
      </c>
      <c r="H81" s="44">
        <f t="shared" si="51"/>
        <v>1017112000</v>
      </c>
      <c r="I81" s="44">
        <f t="shared" si="52"/>
        <v>1047625000</v>
      </c>
      <c r="J81" s="44">
        <f t="shared" si="53"/>
        <v>1079054000</v>
      </c>
      <c r="K81" s="44">
        <f t="shared" si="54"/>
        <v>1111426000</v>
      </c>
      <c r="L81" s="44">
        <f t="shared" si="55"/>
        <v>1144769000</v>
      </c>
      <c r="M81" s="44">
        <f t="shared" si="56"/>
        <v>1179112000</v>
      </c>
      <c r="N81" s="44">
        <f t="shared" si="57"/>
        <v>1214485000</v>
      </c>
      <c r="O81" s="44">
        <f t="shared" si="58"/>
        <v>1250920000</v>
      </c>
      <c r="P81" s="25">
        <f t="shared" si="45"/>
        <v>1.7860106867234145</v>
      </c>
      <c r="Q81" s="48">
        <f t="shared" si="33"/>
        <v>2.0234936108699739</v>
      </c>
      <c r="R81" s="26">
        <f t="shared" si="33"/>
        <v>1.0300002607629926</v>
      </c>
      <c r="S81" s="26">
        <f t="shared" si="33"/>
        <v>1.0300003949419081</v>
      </c>
      <c r="T81" s="26">
        <f t="shared" si="33"/>
        <v>1.029999646056678</v>
      </c>
      <c r="U81" s="26">
        <f t="shared" si="33"/>
        <v>1.0300002386350078</v>
      </c>
      <c r="V81" s="26">
        <f t="shared" si="33"/>
        <v>1.0300003521603183</v>
      </c>
      <c r="W81" s="26">
        <f t="shared" si="33"/>
        <v>1.0300001979439026</v>
      </c>
      <c r="X81" s="26">
        <f t="shared" si="33"/>
        <v>1.0299999388522925</v>
      </c>
      <c r="Y81" s="26">
        <f t="shared" si="33"/>
        <v>1.0299996946854921</v>
      </c>
      <c r="Z81" s="27">
        <f t="shared" si="33"/>
        <v>1.0300003705274252</v>
      </c>
      <c r="AA81" s="3"/>
      <c r="AB81" s="3"/>
    </row>
    <row r="82" spans="1:28" ht="15" x14ac:dyDescent="0.2">
      <c r="A82" s="36" t="s">
        <v>116</v>
      </c>
      <c r="B82" s="43">
        <f>SUM(B83:B85)</f>
        <v>0</v>
      </c>
      <c r="C82" s="43">
        <f t="shared" ref="C82:O82" si="59">SUM(C83:C85)</f>
        <v>0</v>
      </c>
      <c r="D82" s="43">
        <f t="shared" si="59"/>
        <v>0</v>
      </c>
      <c r="E82" s="43">
        <f t="shared" si="59"/>
        <v>0</v>
      </c>
      <c r="F82" s="43">
        <f t="shared" si="59"/>
        <v>0</v>
      </c>
      <c r="G82" s="43">
        <f t="shared" si="59"/>
        <v>0</v>
      </c>
      <c r="H82" s="43">
        <f t="shared" si="59"/>
        <v>0</v>
      </c>
      <c r="I82" s="43">
        <f t="shared" si="59"/>
        <v>0</v>
      </c>
      <c r="J82" s="43">
        <f t="shared" si="59"/>
        <v>0</v>
      </c>
      <c r="K82" s="43">
        <f t="shared" si="59"/>
        <v>0</v>
      </c>
      <c r="L82" s="43">
        <f t="shared" si="59"/>
        <v>0</v>
      </c>
      <c r="M82" s="43">
        <f t="shared" si="59"/>
        <v>0</v>
      </c>
      <c r="N82" s="43">
        <f t="shared" si="59"/>
        <v>0</v>
      </c>
      <c r="O82" s="43">
        <f t="shared" si="59"/>
        <v>0</v>
      </c>
      <c r="P82" s="22" t="str">
        <f t="shared" si="45"/>
        <v>NA</v>
      </c>
      <c r="Q82" s="47" t="str">
        <f t="shared" si="33"/>
        <v>NA</v>
      </c>
      <c r="R82" s="23" t="str">
        <f t="shared" si="33"/>
        <v>NA</v>
      </c>
      <c r="S82" s="23" t="str">
        <f t="shared" si="33"/>
        <v>NA</v>
      </c>
      <c r="T82" s="23" t="str">
        <f t="shared" si="33"/>
        <v>NA</v>
      </c>
      <c r="U82" s="23" t="str">
        <f t="shared" si="33"/>
        <v>NA</v>
      </c>
      <c r="V82" s="23" t="str">
        <f t="shared" si="33"/>
        <v>NA</v>
      </c>
      <c r="W82" s="23" t="str">
        <f t="shared" si="33"/>
        <v>NA</v>
      </c>
      <c r="X82" s="23" t="str">
        <f t="shared" si="33"/>
        <v>NA</v>
      </c>
      <c r="Y82" s="23" t="str">
        <f t="shared" si="33"/>
        <v>NA</v>
      </c>
      <c r="Z82" s="24" t="str">
        <f t="shared" si="33"/>
        <v>NA</v>
      </c>
      <c r="AA82" s="3"/>
      <c r="AB82" s="3"/>
    </row>
    <row r="83" spans="1:28" ht="15" x14ac:dyDescent="0.2">
      <c r="A83" s="34" t="s">
        <v>119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25" t="str">
        <f t="shared" si="45"/>
        <v>NA</v>
      </c>
      <c r="Q83" s="48" t="str">
        <f t="shared" si="33"/>
        <v>NA</v>
      </c>
      <c r="R83" s="26" t="str">
        <f t="shared" si="33"/>
        <v>NA</v>
      </c>
      <c r="S83" s="26" t="str">
        <f t="shared" si="33"/>
        <v>NA</v>
      </c>
      <c r="T83" s="26" t="str">
        <f t="shared" si="33"/>
        <v>NA</v>
      </c>
      <c r="U83" s="26" t="str">
        <f t="shared" si="33"/>
        <v>NA</v>
      </c>
      <c r="V83" s="26" t="str">
        <f t="shared" si="33"/>
        <v>NA</v>
      </c>
      <c r="W83" s="26" t="str">
        <f t="shared" si="33"/>
        <v>NA</v>
      </c>
      <c r="X83" s="26" t="str">
        <f t="shared" si="33"/>
        <v>NA</v>
      </c>
      <c r="Y83" s="26" t="str">
        <f t="shared" si="33"/>
        <v>NA</v>
      </c>
      <c r="Z83" s="27" t="str">
        <f t="shared" si="33"/>
        <v>NA</v>
      </c>
      <c r="AA83" s="3"/>
      <c r="AB83" s="3"/>
    </row>
    <row r="84" spans="1:28" ht="15" x14ac:dyDescent="0.2">
      <c r="A84" s="34" t="s">
        <v>120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25" t="str">
        <f t="shared" si="45"/>
        <v>NA</v>
      </c>
      <c r="Q84" s="48" t="str">
        <f t="shared" si="33"/>
        <v>NA</v>
      </c>
      <c r="R84" s="26" t="str">
        <f t="shared" si="33"/>
        <v>NA</v>
      </c>
      <c r="S84" s="26" t="str">
        <f t="shared" si="33"/>
        <v>NA</v>
      </c>
      <c r="T84" s="26" t="str">
        <f t="shared" si="33"/>
        <v>NA</v>
      </c>
      <c r="U84" s="26" t="str">
        <f t="shared" si="33"/>
        <v>NA</v>
      </c>
      <c r="V84" s="26" t="str">
        <f t="shared" si="33"/>
        <v>NA</v>
      </c>
      <c r="W84" s="26" t="str">
        <f t="shared" si="33"/>
        <v>NA</v>
      </c>
      <c r="X84" s="26" t="str">
        <f t="shared" si="33"/>
        <v>NA</v>
      </c>
      <c r="Y84" s="26" t="str">
        <f t="shared" si="33"/>
        <v>NA</v>
      </c>
      <c r="Z84" s="27" t="str">
        <f t="shared" si="33"/>
        <v>NA</v>
      </c>
      <c r="AA84" s="3"/>
      <c r="AB84" s="3"/>
    </row>
    <row r="85" spans="1:28" ht="15" x14ac:dyDescent="0.2">
      <c r="A85" s="34" t="s">
        <v>121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25" t="str">
        <f t="shared" si="45"/>
        <v>NA</v>
      </c>
      <c r="Q85" s="48" t="str">
        <f t="shared" si="33"/>
        <v>NA</v>
      </c>
      <c r="R85" s="26" t="str">
        <f t="shared" ref="R85:Z100" si="60">IF(F85=0,"NA",G85/F85)</f>
        <v>NA</v>
      </c>
      <c r="S85" s="26" t="str">
        <f t="shared" si="60"/>
        <v>NA</v>
      </c>
      <c r="T85" s="26" t="str">
        <f t="shared" si="60"/>
        <v>NA</v>
      </c>
      <c r="U85" s="26" t="str">
        <f t="shared" si="60"/>
        <v>NA</v>
      </c>
      <c r="V85" s="26" t="str">
        <f t="shared" si="60"/>
        <v>NA</v>
      </c>
      <c r="W85" s="26" t="str">
        <f t="shared" si="60"/>
        <v>NA</v>
      </c>
      <c r="X85" s="26" t="str">
        <f t="shared" si="60"/>
        <v>NA</v>
      </c>
      <c r="Y85" s="26" t="str">
        <f t="shared" si="60"/>
        <v>NA</v>
      </c>
      <c r="Z85" s="27" t="str">
        <f t="shared" si="60"/>
        <v>NA</v>
      </c>
      <c r="AA85" s="3"/>
      <c r="AB85" s="3"/>
    </row>
    <row r="86" spans="1:28" ht="15" x14ac:dyDescent="0.2">
      <c r="A86" s="37" t="s">
        <v>122</v>
      </c>
      <c r="B86" s="41">
        <f>SUM(B87:B88)</f>
        <v>7163644976</v>
      </c>
      <c r="C86" s="41">
        <f t="shared" ref="C86:O86" si="61">SUM(C87:C88)</f>
        <v>4879450239</v>
      </c>
      <c r="D86" s="41">
        <f t="shared" si="61"/>
        <v>6447280479</v>
      </c>
      <c r="E86" s="41">
        <f t="shared" si="61"/>
        <v>6003025359</v>
      </c>
      <c r="F86" s="41">
        <f t="shared" si="61"/>
        <v>10782181000</v>
      </c>
      <c r="G86" s="41">
        <f t="shared" si="61"/>
        <v>11105646000</v>
      </c>
      <c r="H86" s="41">
        <f t="shared" si="61"/>
        <v>11438815000</v>
      </c>
      <c r="I86" s="41">
        <f t="shared" si="61"/>
        <v>11781979000</v>
      </c>
      <c r="J86" s="41">
        <f t="shared" si="61"/>
        <v>12135438000</v>
      </c>
      <c r="K86" s="41">
        <f t="shared" si="61"/>
        <v>12499501000</v>
      </c>
      <c r="L86" s="41">
        <f t="shared" si="61"/>
        <v>12874486000</v>
      </c>
      <c r="M86" s="41">
        <f t="shared" si="61"/>
        <v>13260721000</v>
      </c>
      <c r="N86" s="41">
        <f t="shared" si="61"/>
        <v>13658543000</v>
      </c>
      <c r="O86" s="41">
        <f t="shared" si="61"/>
        <v>14068299000</v>
      </c>
      <c r="P86" s="22">
        <f t="shared" si="45"/>
        <v>1.6723610885426161</v>
      </c>
      <c r="Q86" s="47">
        <f t="shared" ref="Q86:Z124" si="62">IF(E86=0,"NA",F86/E86)</f>
        <v>1.7961245130898671</v>
      </c>
      <c r="R86" s="23">
        <f t="shared" si="60"/>
        <v>1.0299999601193859</v>
      </c>
      <c r="S86" s="23">
        <f t="shared" si="60"/>
        <v>1.0299999657831702</v>
      </c>
      <c r="T86" s="23">
        <f t="shared" si="60"/>
        <v>1.0299999606602608</v>
      </c>
      <c r="U86" s="23">
        <f t="shared" si="60"/>
        <v>1.0299999685961077</v>
      </c>
      <c r="V86" s="23">
        <f t="shared" si="60"/>
        <v>1.0299999884635396</v>
      </c>
      <c r="W86" s="23">
        <f t="shared" si="60"/>
        <v>1.0299999975999041</v>
      </c>
      <c r="X86" s="23">
        <f t="shared" si="60"/>
        <v>1.0300000326226615</v>
      </c>
      <c r="Y86" s="23">
        <f t="shared" si="60"/>
        <v>1.0300000279019519</v>
      </c>
      <c r="Z86" s="24">
        <f t="shared" si="60"/>
        <v>1.0299999787678671</v>
      </c>
      <c r="AA86" s="3"/>
      <c r="AB86" s="3"/>
    </row>
    <row r="87" spans="1:28" ht="15" x14ac:dyDescent="0.2">
      <c r="A87" s="36" t="s">
        <v>123</v>
      </c>
      <c r="B87" s="42">
        <v>229677035</v>
      </c>
      <c r="C87" s="42">
        <v>123926005</v>
      </c>
      <c r="D87" s="42">
        <v>206709332</v>
      </c>
      <c r="E87" s="42">
        <v>206709332</v>
      </c>
      <c r="F87" s="42">
        <v>2925416000</v>
      </c>
      <c r="G87" s="42">
        <f t="shared" ref="G87:G88" si="63">+ROUND(F87*1.03,-3)</f>
        <v>3013178000</v>
      </c>
      <c r="H87" s="42">
        <f t="shared" ref="H87:H88" si="64">+ROUND(G87*1.03,-3)</f>
        <v>3103573000</v>
      </c>
      <c r="I87" s="42">
        <f t="shared" ref="I87:I88" si="65">+ROUND(H87*1.03,-3)</f>
        <v>3196680000</v>
      </c>
      <c r="J87" s="42">
        <f t="shared" ref="J87:J88" si="66">+ROUND(I87*1.03,-3)</f>
        <v>3292580000</v>
      </c>
      <c r="K87" s="42">
        <f t="shared" ref="K87:K88" si="67">+ROUND(J87*1.03,-3)</f>
        <v>3391357000</v>
      </c>
      <c r="L87" s="42">
        <f t="shared" ref="L87:L88" si="68">+ROUND(K87*1.03,-3)</f>
        <v>3493098000</v>
      </c>
      <c r="M87" s="42">
        <f t="shared" ref="M87:M88" si="69">+ROUND(L87*1.03,-3)</f>
        <v>3597891000</v>
      </c>
      <c r="N87" s="42">
        <f t="shared" ref="N87:N88" si="70">+ROUND(M87*1.03,-3)</f>
        <v>3705828000</v>
      </c>
      <c r="O87" s="42">
        <f t="shared" ref="O87:O88" si="71">+ROUND(N87*1.03,-3)</f>
        <v>3817003000</v>
      </c>
      <c r="P87" s="25">
        <f t="shared" si="45"/>
        <v>14.152317032305053</v>
      </c>
      <c r="Q87" s="48">
        <f t="shared" si="62"/>
        <v>14.152317032305053</v>
      </c>
      <c r="R87" s="26">
        <f t="shared" si="60"/>
        <v>1.0299998359207716</v>
      </c>
      <c r="S87" s="26">
        <f t="shared" si="60"/>
        <v>1.029999887162325</v>
      </c>
      <c r="T87" s="26">
        <f t="shared" si="60"/>
        <v>1.0299999387802381</v>
      </c>
      <c r="U87" s="26">
        <f t="shared" si="60"/>
        <v>1.0299998748701777</v>
      </c>
      <c r="V87" s="26">
        <f t="shared" si="60"/>
        <v>1.0299998785147211</v>
      </c>
      <c r="W87" s="26">
        <f t="shared" si="60"/>
        <v>1.0300000855114928</v>
      </c>
      <c r="X87" s="26">
        <f t="shared" si="60"/>
        <v>1.0300000171767296</v>
      </c>
      <c r="Y87" s="26">
        <f t="shared" si="60"/>
        <v>1.0300000750439633</v>
      </c>
      <c r="Z87" s="27">
        <f t="shared" si="60"/>
        <v>1.0300000431752363</v>
      </c>
      <c r="AA87" s="3"/>
      <c r="AB87" s="3"/>
    </row>
    <row r="88" spans="1:28" ht="15" x14ac:dyDescent="0.2">
      <c r="A88" s="36" t="s">
        <v>124</v>
      </c>
      <c r="B88" s="42">
        <v>6933967941</v>
      </c>
      <c r="C88" s="42">
        <v>4755524234</v>
      </c>
      <c r="D88" s="42">
        <v>6240571147</v>
      </c>
      <c r="E88" s="42">
        <v>5796316027</v>
      </c>
      <c r="F88" s="42">
        <v>7856765000</v>
      </c>
      <c r="G88" s="42">
        <f t="shared" si="63"/>
        <v>8092468000</v>
      </c>
      <c r="H88" s="42">
        <f t="shared" si="64"/>
        <v>8335242000</v>
      </c>
      <c r="I88" s="42">
        <f t="shared" si="65"/>
        <v>8585299000</v>
      </c>
      <c r="J88" s="42">
        <f t="shared" si="66"/>
        <v>8842858000</v>
      </c>
      <c r="K88" s="42">
        <f t="shared" si="67"/>
        <v>9108144000</v>
      </c>
      <c r="L88" s="42">
        <f t="shared" si="68"/>
        <v>9381388000</v>
      </c>
      <c r="M88" s="42">
        <f t="shared" si="69"/>
        <v>9662830000</v>
      </c>
      <c r="N88" s="42">
        <f t="shared" si="70"/>
        <v>9952715000</v>
      </c>
      <c r="O88" s="42">
        <f t="shared" si="71"/>
        <v>10251296000</v>
      </c>
      <c r="P88" s="25">
        <f t="shared" si="45"/>
        <v>1.2589817205716731</v>
      </c>
      <c r="Q88" s="48">
        <f t="shared" si="62"/>
        <v>1.355475609577214</v>
      </c>
      <c r="R88" s="26">
        <f t="shared" si="60"/>
        <v>1.0300000063639425</v>
      </c>
      <c r="S88" s="26">
        <f t="shared" si="60"/>
        <v>1.0299999950571321</v>
      </c>
      <c r="T88" s="26">
        <f t="shared" si="60"/>
        <v>1.0299999688071444</v>
      </c>
      <c r="U88" s="26">
        <f t="shared" si="60"/>
        <v>1.0300000034943453</v>
      </c>
      <c r="V88" s="26">
        <f t="shared" si="60"/>
        <v>1.0300000294022589</v>
      </c>
      <c r="W88" s="26">
        <f t="shared" si="60"/>
        <v>1.0299999648666074</v>
      </c>
      <c r="X88" s="26">
        <f t="shared" si="60"/>
        <v>1.0300000383738526</v>
      </c>
      <c r="Y88" s="26">
        <f t="shared" si="60"/>
        <v>1.0300000103489351</v>
      </c>
      <c r="Z88" s="27">
        <f t="shared" si="60"/>
        <v>1.0299999547862067</v>
      </c>
      <c r="AA88" s="3"/>
      <c r="AB88" s="3"/>
    </row>
    <row r="89" spans="1:28" ht="15" x14ac:dyDescent="0.2">
      <c r="A89" s="37" t="s">
        <v>125</v>
      </c>
      <c r="B89" s="41">
        <f>SUM(B90:B96)</f>
        <v>642459000</v>
      </c>
      <c r="C89" s="41">
        <f t="shared" ref="C89:O89" si="72">SUM(C91:C96)</f>
        <v>0</v>
      </c>
      <c r="D89" s="41">
        <f t="shared" si="72"/>
        <v>0</v>
      </c>
      <c r="E89" s="41">
        <f t="shared" si="72"/>
        <v>0</v>
      </c>
      <c r="F89" s="41">
        <f t="shared" si="72"/>
        <v>945531000</v>
      </c>
      <c r="G89" s="41">
        <f t="shared" si="72"/>
        <v>973897000</v>
      </c>
      <c r="H89" s="41">
        <f t="shared" si="72"/>
        <v>1003114000</v>
      </c>
      <c r="I89" s="41">
        <f t="shared" si="72"/>
        <v>1033207000</v>
      </c>
      <c r="J89" s="41">
        <f t="shared" si="72"/>
        <v>1064203000</v>
      </c>
      <c r="K89" s="41">
        <f t="shared" si="72"/>
        <v>1096129000</v>
      </c>
      <c r="L89" s="41">
        <f t="shared" si="72"/>
        <v>1129013000</v>
      </c>
      <c r="M89" s="41">
        <f t="shared" si="72"/>
        <v>1162883000</v>
      </c>
      <c r="N89" s="41">
        <f t="shared" si="72"/>
        <v>1197769000</v>
      </c>
      <c r="O89" s="41">
        <f t="shared" si="72"/>
        <v>1233702000</v>
      </c>
      <c r="P89" s="22" t="str">
        <f t="shared" si="45"/>
        <v>NA</v>
      </c>
      <c r="Q89" s="47" t="str">
        <f t="shared" si="62"/>
        <v>NA</v>
      </c>
      <c r="R89" s="23">
        <f t="shared" si="60"/>
        <v>1.0300000740324748</v>
      </c>
      <c r="S89" s="23">
        <f t="shared" si="60"/>
        <v>1.0300000924122366</v>
      </c>
      <c r="T89" s="23">
        <f t="shared" si="60"/>
        <v>1.0299995813038199</v>
      </c>
      <c r="U89" s="23">
        <f t="shared" si="60"/>
        <v>1.0299997967493446</v>
      </c>
      <c r="V89" s="23">
        <f t="shared" si="60"/>
        <v>1.0299999154296691</v>
      </c>
      <c r="W89" s="23">
        <f t="shared" si="60"/>
        <v>1.0300001185991794</v>
      </c>
      <c r="X89" s="23">
        <f t="shared" si="60"/>
        <v>1.0299996545655365</v>
      </c>
      <c r="Y89" s="23">
        <f t="shared" si="60"/>
        <v>1.0299995786334482</v>
      </c>
      <c r="Z89" s="24">
        <f t="shared" si="60"/>
        <v>1.0299999415580132</v>
      </c>
      <c r="AA89" s="3"/>
      <c r="AB89" s="3"/>
    </row>
    <row r="90" spans="1:28" ht="30" x14ac:dyDescent="0.2">
      <c r="A90" s="37" t="s">
        <v>155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22" t="str">
        <f t="shared" si="45"/>
        <v>NA</v>
      </c>
      <c r="Q90" s="47" t="str">
        <f t="shared" si="62"/>
        <v>NA</v>
      </c>
      <c r="R90" s="23" t="str">
        <f t="shared" si="60"/>
        <v>NA</v>
      </c>
      <c r="S90" s="23" t="str">
        <f t="shared" si="60"/>
        <v>NA</v>
      </c>
      <c r="T90" s="23" t="str">
        <f t="shared" si="60"/>
        <v>NA</v>
      </c>
      <c r="U90" s="23" t="str">
        <f t="shared" si="60"/>
        <v>NA</v>
      </c>
      <c r="V90" s="23" t="str">
        <f t="shared" si="60"/>
        <v>NA</v>
      </c>
      <c r="W90" s="23" t="str">
        <f t="shared" si="60"/>
        <v>NA</v>
      </c>
      <c r="X90" s="23" t="str">
        <f t="shared" si="60"/>
        <v>NA</v>
      </c>
      <c r="Y90" s="23" t="str">
        <f t="shared" si="60"/>
        <v>NA</v>
      </c>
      <c r="Z90" s="24" t="str">
        <f t="shared" si="60"/>
        <v>NA</v>
      </c>
      <c r="AA90" s="3"/>
      <c r="AB90" s="3"/>
    </row>
    <row r="91" spans="1:28" ht="15" x14ac:dyDescent="0.2">
      <c r="A91" s="36" t="s">
        <v>126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22" t="str">
        <f t="shared" si="45"/>
        <v>NA</v>
      </c>
      <c r="Q91" s="47" t="str">
        <f t="shared" si="62"/>
        <v>NA</v>
      </c>
      <c r="R91" s="23" t="str">
        <f t="shared" si="60"/>
        <v>NA</v>
      </c>
      <c r="S91" s="23" t="str">
        <f t="shared" si="60"/>
        <v>NA</v>
      </c>
      <c r="T91" s="23" t="str">
        <f t="shared" si="60"/>
        <v>NA</v>
      </c>
      <c r="U91" s="23" t="str">
        <f t="shared" si="60"/>
        <v>NA</v>
      </c>
      <c r="V91" s="23" t="str">
        <f t="shared" si="60"/>
        <v>NA</v>
      </c>
      <c r="W91" s="23" t="str">
        <f t="shared" si="60"/>
        <v>NA</v>
      </c>
      <c r="X91" s="23" t="str">
        <f t="shared" si="60"/>
        <v>NA</v>
      </c>
      <c r="Y91" s="23" t="str">
        <f t="shared" si="60"/>
        <v>NA</v>
      </c>
      <c r="Z91" s="24" t="str">
        <f t="shared" si="60"/>
        <v>NA</v>
      </c>
      <c r="AA91" s="3"/>
      <c r="AB91" s="3"/>
    </row>
    <row r="92" spans="1:28" ht="15" x14ac:dyDescent="0.2">
      <c r="A92" s="36" t="s">
        <v>127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22" t="str">
        <f t="shared" si="45"/>
        <v>NA</v>
      </c>
      <c r="Q92" s="47" t="str">
        <f t="shared" si="62"/>
        <v>NA</v>
      </c>
      <c r="R92" s="23" t="str">
        <f t="shared" si="60"/>
        <v>NA</v>
      </c>
      <c r="S92" s="23" t="str">
        <f t="shared" si="60"/>
        <v>NA</v>
      </c>
      <c r="T92" s="23" t="str">
        <f t="shared" si="60"/>
        <v>NA</v>
      </c>
      <c r="U92" s="23" t="str">
        <f t="shared" si="60"/>
        <v>NA</v>
      </c>
      <c r="V92" s="23" t="str">
        <f t="shared" si="60"/>
        <v>NA</v>
      </c>
      <c r="W92" s="23" t="str">
        <f t="shared" si="60"/>
        <v>NA</v>
      </c>
      <c r="X92" s="23" t="str">
        <f t="shared" si="60"/>
        <v>NA</v>
      </c>
      <c r="Y92" s="23" t="str">
        <f t="shared" si="60"/>
        <v>NA</v>
      </c>
      <c r="Z92" s="24" t="str">
        <f t="shared" si="60"/>
        <v>NA</v>
      </c>
      <c r="AA92" s="3"/>
      <c r="AB92" s="3"/>
    </row>
    <row r="93" spans="1:28" ht="15" x14ac:dyDescent="0.2">
      <c r="A93" s="34" t="s">
        <v>128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25" t="str">
        <f t="shared" si="45"/>
        <v>NA</v>
      </c>
      <c r="Q93" s="48" t="str">
        <f t="shared" si="62"/>
        <v>NA</v>
      </c>
      <c r="R93" s="26" t="str">
        <f t="shared" si="60"/>
        <v>NA</v>
      </c>
      <c r="S93" s="26" t="str">
        <f t="shared" si="60"/>
        <v>NA</v>
      </c>
      <c r="T93" s="26" t="str">
        <f t="shared" si="60"/>
        <v>NA</v>
      </c>
      <c r="U93" s="26" t="str">
        <f t="shared" si="60"/>
        <v>NA</v>
      </c>
      <c r="V93" s="26" t="str">
        <f t="shared" si="60"/>
        <v>NA</v>
      </c>
      <c r="W93" s="26" t="str">
        <f t="shared" si="60"/>
        <v>NA</v>
      </c>
      <c r="X93" s="26" t="str">
        <f t="shared" si="60"/>
        <v>NA</v>
      </c>
      <c r="Y93" s="26" t="str">
        <f t="shared" si="60"/>
        <v>NA</v>
      </c>
      <c r="Z93" s="27" t="str">
        <f>IF(N93=0,"NA",O93/N93)</f>
        <v>NA</v>
      </c>
      <c r="AA93" s="3"/>
      <c r="AB93" s="3"/>
    </row>
    <row r="94" spans="1:28" ht="15" x14ac:dyDescent="0.2">
      <c r="A94" s="34" t="s">
        <v>129</v>
      </c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25" t="str">
        <f t="shared" si="45"/>
        <v>NA</v>
      </c>
      <c r="Q94" s="48" t="str">
        <f t="shared" si="62"/>
        <v>NA</v>
      </c>
      <c r="R94" s="26" t="str">
        <f t="shared" si="60"/>
        <v>NA</v>
      </c>
      <c r="S94" s="26" t="str">
        <f t="shared" si="60"/>
        <v>NA</v>
      </c>
      <c r="T94" s="26" t="str">
        <f t="shared" si="60"/>
        <v>NA</v>
      </c>
      <c r="U94" s="26" t="str">
        <f t="shared" si="60"/>
        <v>NA</v>
      </c>
      <c r="V94" s="26" t="str">
        <f t="shared" si="60"/>
        <v>NA</v>
      </c>
      <c r="W94" s="26" t="str">
        <f t="shared" si="60"/>
        <v>NA</v>
      </c>
      <c r="X94" s="26" t="str">
        <f t="shared" si="60"/>
        <v>NA</v>
      </c>
      <c r="Y94" s="26" t="str">
        <f t="shared" si="60"/>
        <v>NA</v>
      </c>
      <c r="Z94" s="27" t="str">
        <f t="shared" si="60"/>
        <v>NA</v>
      </c>
      <c r="AA94" s="3"/>
      <c r="AB94" s="3"/>
    </row>
    <row r="95" spans="1:28" ht="15" x14ac:dyDescent="0.2">
      <c r="A95" s="36" t="s">
        <v>130</v>
      </c>
      <c r="B95" s="42">
        <v>642459000</v>
      </c>
      <c r="C95" s="42">
        <v>0</v>
      </c>
      <c r="D95" s="42">
        <v>0</v>
      </c>
      <c r="E95" s="42">
        <v>0</v>
      </c>
      <c r="F95" s="42">
        <v>945531000</v>
      </c>
      <c r="G95" s="42">
        <f t="shared" ref="G95" si="73">+ROUND(F95*1.03,-3)</f>
        <v>973897000</v>
      </c>
      <c r="H95" s="42">
        <f t="shared" ref="H95" si="74">+ROUND(G95*1.03,-3)</f>
        <v>1003114000</v>
      </c>
      <c r="I95" s="42">
        <f t="shared" ref="I95" si="75">+ROUND(H95*1.03,-3)</f>
        <v>1033207000</v>
      </c>
      <c r="J95" s="42">
        <f t="shared" ref="J95" si="76">+ROUND(I95*1.03,-3)</f>
        <v>1064203000</v>
      </c>
      <c r="K95" s="42">
        <f t="shared" ref="K95" si="77">+ROUND(J95*1.03,-3)</f>
        <v>1096129000</v>
      </c>
      <c r="L95" s="42">
        <f t="shared" ref="L95" si="78">+ROUND(K95*1.03,-3)</f>
        <v>1129013000</v>
      </c>
      <c r="M95" s="42">
        <f t="shared" ref="M95" si="79">+ROUND(L95*1.03,-3)</f>
        <v>1162883000</v>
      </c>
      <c r="N95" s="42">
        <f t="shared" ref="N95" si="80">+ROUND(M95*1.03,-3)</f>
        <v>1197769000</v>
      </c>
      <c r="O95" s="42">
        <f t="shared" ref="O95" si="81">+ROUND(N95*1.03,-3)</f>
        <v>1233702000</v>
      </c>
      <c r="P95" s="22" t="str">
        <f t="shared" si="45"/>
        <v>NA</v>
      </c>
      <c r="Q95" s="47" t="str">
        <f t="shared" si="62"/>
        <v>NA</v>
      </c>
      <c r="R95" s="23">
        <f t="shared" si="60"/>
        <v>1.0300000740324748</v>
      </c>
      <c r="S95" s="23">
        <f t="shared" si="60"/>
        <v>1.0300000924122366</v>
      </c>
      <c r="T95" s="23">
        <f t="shared" si="60"/>
        <v>1.0299995813038199</v>
      </c>
      <c r="U95" s="23">
        <f t="shared" si="60"/>
        <v>1.0299997967493446</v>
      </c>
      <c r="V95" s="23">
        <f t="shared" si="60"/>
        <v>1.0299999154296691</v>
      </c>
      <c r="W95" s="23">
        <f t="shared" si="60"/>
        <v>1.0300001185991794</v>
      </c>
      <c r="X95" s="23">
        <f t="shared" si="60"/>
        <v>1.0299996545655365</v>
      </c>
      <c r="Y95" s="23">
        <f t="shared" si="60"/>
        <v>1.0299995786334482</v>
      </c>
      <c r="Z95" s="24">
        <f t="shared" si="60"/>
        <v>1.0299999415580132</v>
      </c>
      <c r="AA95" s="3"/>
      <c r="AB95" s="3"/>
    </row>
    <row r="96" spans="1:28" ht="15" x14ac:dyDescent="0.2">
      <c r="A96" s="36" t="s">
        <v>131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22" t="str">
        <f t="shared" si="45"/>
        <v>NA</v>
      </c>
      <c r="Q96" s="47" t="str">
        <f t="shared" si="62"/>
        <v>NA</v>
      </c>
      <c r="R96" s="23" t="str">
        <f t="shared" si="60"/>
        <v>NA</v>
      </c>
      <c r="S96" s="23" t="str">
        <f t="shared" si="60"/>
        <v>NA</v>
      </c>
      <c r="T96" s="23" t="str">
        <f t="shared" si="60"/>
        <v>NA</v>
      </c>
      <c r="U96" s="23" t="str">
        <f t="shared" si="60"/>
        <v>NA</v>
      </c>
      <c r="V96" s="23" t="str">
        <f t="shared" si="60"/>
        <v>NA</v>
      </c>
      <c r="W96" s="23" t="str">
        <f t="shared" si="60"/>
        <v>NA</v>
      </c>
      <c r="X96" s="23" t="str">
        <f t="shared" si="60"/>
        <v>NA</v>
      </c>
      <c r="Y96" s="23" t="str">
        <f t="shared" si="60"/>
        <v>NA</v>
      </c>
      <c r="Z96" s="24" t="str">
        <f t="shared" si="60"/>
        <v>NA</v>
      </c>
      <c r="AA96" s="3"/>
      <c r="AB96" s="3"/>
    </row>
    <row r="97" spans="1:28" ht="15" x14ac:dyDescent="0.2">
      <c r="A97" s="37" t="s">
        <v>132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22" t="str">
        <f t="shared" si="45"/>
        <v>NA</v>
      </c>
      <c r="Q97" s="47" t="str">
        <f t="shared" si="62"/>
        <v>NA</v>
      </c>
      <c r="R97" s="23" t="str">
        <f t="shared" si="60"/>
        <v>NA</v>
      </c>
      <c r="S97" s="23" t="str">
        <f t="shared" si="60"/>
        <v>NA</v>
      </c>
      <c r="T97" s="23" t="str">
        <f t="shared" si="60"/>
        <v>NA</v>
      </c>
      <c r="U97" s="23" t="str">
        <f t="shared" si="60"/>
        <v>NA</v>
      </c>
      <c r="V97" s="23" t="str">
        <f t="shared" si="60"/>
        <v>NA</v>
      </c>
      <c r="W97" s="23" t="str">
        <f t="shared" si="60"/>
        <v>NA</v>
      </c>
      <c r="X97" s="23" t="str">
        <f t="shared" si="60"/>
        <v>NA</v>
      </c>
      <c r="Y97" s="23" t="str">
        <f t="shared" si="60"/>
        <v>NA</v>
      </c>
      <c r="Z97" s="24" t="str">
        <f t="shared" si="60"/>
        <v>NA</v>
      </c>
      <c r="AA97" s="3"/>
      <c r="AB97" s="3"/>
    </row>
    <row r="98" spans="1:28" ht="15" x14ac:dyDescent="0.2">
      <c r="A98" s="37" t="s">
        <v>133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26" t="str">
        <f t="shared" si="45"/>
        <v>NA</v>
      </c>
      <c r="Q98" s="26" t="str">
        <f t="shared" si="62"/>
        <v>NA</v>
      </c>
      <c r="R98" s="26" t="str">
        <f t="shared" si="60"/>
        <v>NA</v>
      </c>
      <c r="S98" s="26" t="str">
        <f t="shared" si="60"/>
        <v>NA</v>
      </c>
      <c r="T98" s="27" t="str">
        <f t="shared" si="60"/>
        <v>NA</v>
      </c>
      <c r="U98" s="23" t="str">
        <f t="shared" si="60"/>
        <v>NA</v>
      </c>
      <c r="V98" s="23" t="str">
        <f t="shared" si="60"/>
        <v>NA</v>
      </c>
      <c r="W98" s="23" t="str">
        <f t="shared" si="60"/>
        <v>NA</v>
      </c>
      <c r="X98" s="23" t="str">
        <f t="shared" si="60"/>
        <v>NA</v>
      </c>
      <c r="Y98" s="23" t="str">
        <f t="shared" si="60"/>
        <v>NA</v>
      </c>
      <c r="Z98" s="24" t="str">
        <f t="shared" si="60"/>
        <v>NA</v>
      </c>
      <c r="AA98" s="3"/>
      <c r="AB98" s="3"/>
    </row>
    <row r="99" spans="1:28" ht="15" x14ac:dyDescent="0.2">
      <c r="A99" s="37" t="s">
        <v>134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22" t="str">
        <f t="shared" si="45"/>
        <v>NA</v>
      </c>
      <c r="Q99" s="47" t="str">
        <f t="shared" si="62"/>
        <v>NA</v>
      </c>
      <c r="R99" s="23" t="str">
        <f t="shared" si="60"/>
        <v>NA</v>
      </c>
      <c r="S99" s="23" t="str">
        <f t="shared" si="60"/>
        <v>NA</v>
      </c>
      <c r="T99" s="23" t="str">
        <f t="shared" si="60"/>
        <v>NA</v>
      </c>
      <c r="U99" s="23" t="str">
        <f t="shared" si="60"/>
        <v>NA</v>
      </c>
      <c r="V99" s="23" t="str">
        <f t="shared" si="60"/>
        <v>NA</v>
      </c>
      <c r="W99" s="23" t="str">
        <f t="shared" si="60"/>
        <v>NA</v>
      </c>
      <c r="X99" s="23" t="str">
        <f t="shared" si="60"/>
        <v>NA</v>
      </c>
      <c r="Y99" s="23" t="str">
        <f t="shared" si="60"/>
        <v>NA</v>
      </c>
      <c r="Z99" s="24" t="str">
        <f t="shared" si="60"/>
        <v>NA</v>
      </c>
      <c r="AA99" s="3"/>
      <c r="AB99" s="3"/>
    </row>
    <row r="100" spans="1:28" ht="15" x14ac:dyDescent="0.2">
      <c r="A100" s="37" t="s">
        <v>135</v>
      </c>
      <c r="B100" s="45">
        <v>568453000</v>
      </c>
      <c r="C100" s="45">
        <v>506764100</v>
      </c>
      <c r="D100" s="45">
        <v>568453000</v>
      </c>
      <c r="E100" s="45">
        <v>568453000</v>
      </c>
      <c r="F100" s="45">
        <v>1052306000</v>
      </c>
      <c r="G100" s="45">
        <f t="shared" ref="G100" si="82">+ROUND(F100*1.03,-3)</f>
        <v>1083875000</v>
      </c>
      <c r="H100" s="45">
        <f t="shared" ref="H100" si="83">+ROUND(G100*1.03,-3)</f>
        <v>1116391000</v>
      </c>
      <c r="I100" s="45">
        <f t="shared" ref="I100" si="84">+ROUND(H100*1.03,-3)</f>
        <v>1149883000</v>
      </c>
      <c r="J100" s="45">
        <f t="shared" ref="J100" si="85">+ROUND(I100*1.03,-3)</f>
        <v>1184379000</v>
      </c>
      <c r="K100" s="45">
        <f t="shared" ref="K100" si="86">+ROUND(J100*1.03,-3)</f>
        <v>1219910000</v>
      </c>
      <c r="L100" s="45">
        <f t="shared" ref="L100" si="87">+ROUND(K100*1.03,-3)</f>
        <v>1256507000</v>
      </c>
      <c r="M100" s="45">
        <f t="shared" ref="M100" si="88">+ROUND(L100*1.03,-3)</f>
        <v>1294202000</v>
      </c>
      <c r="N100" s="45">
        <f t="shared" ref="N100" si="89">+ROUND(M100*1.03,-3)</f>
        <v>1333028000</v>
      </c>
      <c r="O100" s="45">
        <f t="shared" ref="O100" si="90">+ROUND(N100*1.03,-3)</f>
        <v>1373019000</v>
      </c>
      <c r="P100" s="22">
        <f t="shared" si="45"/>
        <v>1.8511750311811179</v>
      </c>
      <c r="Q100" s="47">
        <f t="shared" si="62"/>
        <v>1.8511750311811179</v>
      </c>
      <c r="R100" s="23">
        <f t="shared" si="60"/>
        <v>1.0299998289470933</v>
      </c>
      <c r="S100" s="23">
        <f t="shared" si="60"/>
        <v>1.0299997693460963</v>
      </c>
      <c r="T100" s="23">
        <f t="shared" si="60"/>
        <v>1.0300002418507495</v>
      </c>
      <c r="U100" s="23">
        <f t="shared" si="60"/>
        <v>1.0299995738696894</v>
      </c>
      <c r="V100" s="23">
        <f t="shared" si="60"/>
        <v>1.0299996875999997</v>
      </c>
      <c r="W100" s="23">
        <f t="shared" si="60"/>
        <v>1.029999754080219</v>
      </c>
      <c r="X100" s="23">
        <f t="shared" si="60"/>
        <v>1.029999832870012</v>
      </c>
      <c r="Y100" s="23">
        <f t="shared" si="60"/>
        <v>1.0299999536393856</v>
      </c>
      <c r="Z100" s="24">
        <f t="shared" si="60"/>
        <v>1.0300001200274862</v>
      </c>
      <c r="AA100" s="3"/>
      <c r="AB100" s="3"/>
    </row>
    <row r="101" spans="1:28" ht="15.75" x14ac:dyDescent="0.2">
      <c r="A101" s="35" t="s">
        <v>136</v>
      </c>
      <c r="B101" s="40">
        <f>B102+B106</f>
        <v>0</v>
      </c>
      <c r="C101" s="40">
        <f t="shared" ref="C101:O101" si="91">C102+C106</f>
        <v>0</v>
      </c>
      <c r="D101" s="40">
        <f t="shared" si="91"/>
        <v>0</v>
      </c>
      <c r="E101" s="40">
        <f t="shared" si="91"/>
        <v>0</v>
      </c>
      <c r="F101" s="40">
        <f t="shared" si="91"/>
        <v>0</v>
      </c>
      <c r="G101" s="40">
        <f t="shared" si="91"/>
        <v>0</v>
      </c>
      <c r="H101" s="40">
        <f t="shared" si="91"/>
        <v>0</v>
      </c>
      <c r="I101" s="40">
        <f t="shared" si="91"/>
        <v>0</v>
      </c>
      <c r="J101" s="40">
        <f t="shared" si="91"/>
        <v>0</v>
      </c>
      <c r="K101" s="40">
        <f t="shared" si="91"/>
        <v>0</v>
      </c>
      <c r="L101" s="40">
        <f t="shared" si="91"/>
        <v>0</v>
      </c>
      <c r="M101" s="40">
        <f t="shared" si="91"/>
        <v>0</v>
      </c>
      <c r="N101" s="40">
        <f t="shared" si="91"/>
        <v>0</v>
      </c>
      <c r="O101" s="40">
        <f t="shared" si="91"/>
        <v>0</v>
      </c>
      <c r="P101" s="22" t="str">
        <f t="shared" si="45"/>
        <v>NA</v>
      </c>
      <c r="Q101" s="47" t="str">
        <f t="shared" si="62"/>
        <v>NA</v>
      </c>
      <c r="R101" s="23" t="str">
        <f t="shared" si="62"/>
        <v>NA</v>
      </c>
      <c r="S101" s="23" t="str">
        <f t="shared" si="62"/>
        <v>NA</v>
      </c>
      <c r="T101" s="23" t="str">
        <f t="shared" si="62"/>
        <v>NA</v>
      </c>
      <c r="U101" s="23" t="str">
        <f t="shared" si="62"/>
        <v>NA</v>
      </c>
      <c r="V101" s="23" t="str">
        <f t="shared" si="62"/>
        <v>NA</v>
      </c>
      <c r="W101" s="23" t="str">
        <f t="shared" si="62"/>
        <v>NA</v>
      </c>
      <c r="X101" s="23" t="str">
        <f t="shared" si="62"/>
        <v>NA</v>
      </c>
      <c r="Y101" s="23" t="str">
        <f t="shared" si="62"/>
        <v>NA</v>
      </c>
      <c r="Z101" s="24" t="str">
        <f t="shared" si="62"/>
        <v>NA</v>
      </c>
      <c r="AA101" s="3"/>
      <c r="AB101" s="3"/>
    </row>
    <row r="102" spans="1:28" ht="15" x14ac:dyDescent="0.2">
      <c r="A102" s="37" t="s">
        <v>137</v>
      </c>
      <c r="B102" s="41">
        <f>SUM(B103:B105)</f>
        <v>0</v>
      </c>
      <c r="C102" s="41">
        <f t="shared" ref="C102:O102" si="92">SUM(C103:C105)</f>
        <v>0</v>
      </c>
      <c r="D102" s="41">
        <f t="shared" si="92"/>
        <v>0</v>
      </c>
      <c r="E102" s="41">
        <f t="shared" si="92"/>
        <v>0</v>
      </c>
      <c r="F102" s="41">
        <f t="shared" si="92"/>
        <v>0</v>
      </c>
      <c r="G102" s="41">
        <f t="shared" si="92"/>
        <v>0</v>
      </c>
      <c r="H102" s="41">
        <f t="shared" si="92"/>
        <v>0</v>
      </c>
      <c r="I102" s="41">
        <f t="shared" si="92"/>
        <v>0</v>
      </c>
      <c r="J102" s="41">
        <f t="shared" si="92"/>
        <v>0</v>
      </c>
      <c r="K102" s="41">
        <f t="shared" si="92"/>
        <v>0</v>
      </c>
      <c r="L102" s="41">
        <f t="shared" si="92"/>
        <v>0</v>
      </c>
      <c r="M102" s="41">
        <f t="shared" si="92"/>
        <v>0</v>
      </c>
      <c r="N102" s="41">
        <f t="shared" si="92"/>
        <v>0</v>
      </c>
      <c r="O102" s="41">
        <f t="shared" si="92"/>
        <v>0</v>
      </c>
      <c r="P102" s="22" t="str">
        <f t="shared" si="45"/>
        <v>NA</v>
      </c>
      <c r="Q102" s="47" t="str">
        <f t="shared" si="62"/>
        <v>NA</v>
      </c>
      <c r="R102" s="23" t="str">
        <f t="shared" si="62"/>
        <v>NA</v>
      </c>
      <c r="S102" s="23" t="str">
        <f t="shared" si="62"/>
        <v>NA</v>
      </c>
      <c r="T102" s="23" t="str">
        <f t="shared" si="62"/>
        <v>NA</v>
      </c>
      <c r="U102" s="23" t="str">
        <f t="shared" si="62"/>
        <v>NA</v>
      </c>
      <c r="V102" s="23" t="str">
        <f t="shared" si="62"/>
        <v>NA</v>
      </c>
      <c r="W102" s="23" t="str">
        <f t="shared" si="62"/>
        <v>NA</v>
      </c>
      <c r="X102" s="23" t="str">
        <f t="shared" si="62"/>
        <v>NA</v>
      </c>
      <c r="Y102" s="23" t="str">
        <f t="shared" si="62"/>
        <v>NA</v>
      </c>
      <c r="Z102" s="24" t="str">
        <f t="shared" si="62"/>
        <v>NA</v>
      </c>
      <c r="AA102" s="3"/>
      <c r="AB102" s="3"/>
    </row>
    <row r="103" spans="1:28" ht="15" x14ac:dyDescent="0.2">
      <c r="A103" s="36" t="s">
        <v>138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25" t="str">
        <f t="shared" si="45"/>
        <v>NA</v>
      </c>
      <c r="Q103" s="48" t="str">
        <f t="shared" si="62"/>
        <v>NA</v>
      </c>
      <c r="R103" s="26" t="str">
        <f t="shared" si="62"/>
        <v>NA</v>
      </c>
      <c r="S103" s="26" t="str">
        <f t="shared" si="62"/>
        <v>NA</v>
      </c>
      <c r="T103" s="26" t="str">
        <f t="shared" si="62"/>
        <v>NA</v>
      </c>
      <c r="U103" s="26" t="str">
        <f t="shared" si="62"/>
        <v>NA</v>
      </c>
      <c r="V103" s="26" t="str">
        <f t="shared" si="62"/>
        <v>NA</v>
      </c>
      <c r="W103" s="26" t="str">
        <f t="shared" si="62"/>
        <v>NA</v>
      </c>
      <c r="X103" s="26" t="str">
        <f t="shared" si="62"/>
        <v>NA</v>
      </c>
      <c r="Y103" s="26" t="str">
        <f t="shared" si="62"/>
        <v>NA</v>
      </c>
      <c r="Z103" s="27" t="str">
        <f t="shared" si="62"/>
        <v>NA</v>
      </c>
      <c r="AA103" s="3"/>
      <c r="AB103" s="3"/>
    </row>
    <row r="104" spans="1:28" ht="15" x14ac:dyDescent="0.2">
      <c r="A104" s="36" t="s">
        <v>139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25" t="str">
        <f t="shared" si="45"/>
        <v>NA</v>
      </c>
      <c r="Q104" s="48" t="str">
        <f t="shared" si="62"/>
        <v>NA</v>
      </c>
      <c r="R104" s="26" t="str">
        <f t="shared" si="62"/>
        <v>NA</v>
      </c>
      <c r="S104" s="26" t="str">
        <f t="shared" si="62"/>
        <v>NA</v>
      </c>
      <c r="T104" s="26" t="str">
        <f t="shared" si="62"/>
        <v>NA</v>
      </c>
      <c r="U104" s="26" t="str">
        <f t="shared" si="62"/>
        <v>NA</v>
      </c>
      <c r="V104" s="26" t="str">
        <f t="shared" si="62"/>
        <v>NA</v>
      </c>
      <c r="W104" s="26" t="str">
        <f t="shared" si="62"/>
        <v>NA</v>
      </c>
      <c r="X104" s="26" t="str">
        <f t="shared" si="62"/>
        <v>NA</v>
      </c>
      <c r="Y104" s="26" t="str">
        <f t="shared" si="62"/>
        <v>NA</v>
      </c>
      <c r="Z104" s="27" t="str">
        <f t="shared" si="62"/>
        <v>NA</v>
      </c>
      <c r="AA104" s="3"/>
      <c r="AB104" s="3"/>
    </row>
    <row r="105" spans="1:28" ht="15" x14ac:dyDescent="0.2">
      <c r="A105" s="36" t="s">
        <v>140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25" t="str">
        <f t="shared" si="45"/>
        <v>NA</v>
      </c>
      <c r="Q105" s="48" t="str">
        <f t="shared" si="62"/>
        <v>NA</v>
      </c>
      <c r="R105" s="26" t="str">
        <f t="shared" si="62"/>
        <v>NA</v>
      </c>
      <c r="S105" s="26" t="str">
        <f t="shared" si="62"/>
        <v>NA</v>
      </c>
      <c r="T105" s="26" t="str">
        <f t="shared" si="62"/>
        <v>NA</v>
      </c>
      <c r="U105" s="26" t="str">
        <f t="shared" si="62"/>
        <v>NA</v>
      </c>
      <c r="V105" s="26" t="str">
        <f t="shared" si="62"/>
        <v>NA</v>
      </c>
      <c r="W105" s="26" t="str">
        <f t="shared" si="62"/>
        <v>NA</v>
      </c>
      <c r="X105" s="26" t="str">
        <f t="shared" si="62"/>
        <v>NA</v>
      </c>
      <c r="Y105" s="26" t="str">
        <f t="shared" si="62"/>
        <v>NA</v>
      </c>
      <c r="Z105" s="27" t="str">
        <f t="shared" si="62"/>
        <v>NA</v>
      </c>
      <c r="AA105" s="3"/>
      <c r="AB105" s="3"/>
    </row>
    <row r="106" spans="1:28" ht="15" x14ac:dyDescent="0.2">
      <c r="A106" s="37" t="s">
        <v>141</v>
      </c>
      <c r="B106" s="41">
        <f>SUM(B107:B110)</f>
        <v>0</v>
      </c>
      <c r="C106" s="41">
        <f t="shared" ref="C106:O106" si="93">SUM(C107:C110)</f>
        <v>0</v>
      </c>
      <c r="D106" s="41">
        <f t="shared" si="93"/>
        <v>0</v>
      </c>
      <c r="E106" s="41">
        <f t="shared" si="93"/>
        <v>0</v>
      </c>
      <c r="F106" s="41">
        <f t="shared" si="93"/>
        <v>0</v>
      </c>
      <c r="G106" s="41">
        <f t="shared" si="93"/>
        <v>0</v>
      </c>
      <c r="H106" s="41">
        <f t="shared" si="93"/>
        <v>0</v>
      </c>
      <c r="I106" s="41">
        <f t="shared" si="93"/>
        <v>0</v>
      </c>
      <c r="J106" s="41">
        <f t="shared" si="93"/>
        <v>0</v>
      </c>
      <c r="K106" s="41">
        <f t="shared" si="93"/>
        <v>0</v>
      </c>
      <c r="L106" s="41">
        <f t="shared" si="93"/>
        <v>0</v>
      </c>
      <c r="M106" s="41">
        <f t="shared" si="93"/>
        <v>0</v>
      </c>
      <c r="N106" s="41">
        <f t="shared" si="93"/>
        <v>0</v>
      </c>
      <c r="O106" s="41">
        <f t="shared" si="93"/>
        <v>0</v>
      </c>
      <c r="P106" s="22" t="str">
        <f t="shared" si="45"/>
        <v>NA</v>
      </c>
      <c r="Q106" s="47" t="str">
        <f t="shared" si="62"/>
        <v>NA</v>
      </c>
      <c r="R106" s="23" t="str">
        <f t="shared" si="62"/>
        <v>NA</v>
      </c>
      <c r="S106" s="23" t="str">
        <f t="shared" si="62"/>
        <v>NA</v>
      </c>
      <c r="T106" s="23" t="str">
        <f t="shared" si="62"/>
        <v>NA</v>
      </c>
      <c r="U106" s="23" t="str">
        <f t="shared" si="62"/>
        <v>NA</v>
      </c>
      <c r="V106" s="23" t="str">
        <f t="shared" si="62"/>
        <v>NA</v>
      </c>
      <c r="W106" s="23" t="str">
        <f t="shared" si="62"/>
        <v>NA</v>
      </c>
      <c r="X106" s="23" t="str">
        <f t="shared" si="62"/>
        <v>NA</v>
      </c>
      <c r="Y106" s="23" t="str">
        <f t="shared" si="62"/>
        <v>NA</v>
      </c>
      <c r="Z106" s="24" t="str">
        <f t="shared" si="62"/>
        <v>NA</v>
      </c>
      <c r="AA106" s="3"/>
      <c r="AB106" s="3"/>
    </row>
    <row r="107" spans="1:28" ht="15" x14ac:dyDescent="0.2">
      <c r="A107" s="36" t="s">
        <v>142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25" t="str">
        <f t="shared" si="45"/>
        <v>NA</v>
      </c>
      <c r="Q107" s="48" t="str">
        <f t="shared" si="62"/>
        <v>NA</v>
      </c>
      <c r="R107" s="26" t="str">
        <f t="shared" si="62"/>
        <v>NA</v>
      </c>
      <c r="S107" s="26" t="str">
        <f t="shared" si="62"/>
        <v>NA</v>
      </c>
      <c r="T107" s="26" t="str">
        <f t="shared" si="62"/>
        <v>NA</v>
      </c>
      <c r="U107" s="26" t="str">
        <f t="shared" si="62"/>
        <v>NA</v>
      </c>
      <c r="V107" s="26" t="str">
        <f t="shared" si="62"/>
        <v>NA</v>
      </c>
      <c r="W107" s="26" t="str">
        <f t="shared" si="62"/>
        <v>NA</v>
      </c>
      <c r="X107" s="26" t="str">
        <f t="shared" si="62"/>
        <v>NA</v>
      </c>
      <c r="Y107" s="26" t="str">
        <f t="shared" si="62"/>
        <v>NA</v>
      </c>
      <c r="Z107" s="27" t="str">
        <f t="shared" si="62"/>
        <v>NA</v>
      </c>
      <c r="AA107" s="3"/>
      <c r="AB107" s="3"/>
    </row>
    <row r="108" spans="1:28" ht="15" x14ac:dyDescent="0.2">
      <c r="A108" s="36" t="s">
        <v>143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25" t="str">
        <f t="shared" si="45"/>
        <v>NA</v>
      </c>
      <c r="Q108" s="48" t="str">
        <f t="shared" si="62"/>
        <v>NA</v>
      </c>
      <c r="R108" s="26" t="str">
        <f t="shared" si="62"/>
        <v>NA</v>
      </c>
      <c r="S108" s="26" t="str">
        <f t="shared" si="62"/>
        <v>NA</v>
      </c>
      <c r="T108" s="26" t="str">
        <f t="shared" si="62"/>
        <v>NA</v>
      </c>
      <c r="U108" s="26" t="str">
        <f t="shared" si="62"/>
        <v>NA</v>
      </c>
      <c r="V108" s="26" t="str">
        <f t="shared" si="62"/>
        <v>NA</v>
      </c>
      <c r="W108" s="26" t="str">
        <f t="shared" si="62"/>
        <v>NA</v>
      </c>
      <c r="X108" s="26" t="str">
        <f t="shared" si="62"/>
        <v>NA</v>
      </c>
      <c r="Y108" s="26" t="str">
        <f t="shared" si="62"/>
        <v>NA</v>
      </c>
      <c r="Z108" s="27" t="str">
        <f t="shared" si="62"/>
        <v>NA</v>
      </c>
      <c r="AA108" s="3"/>
      <c r="AB108" s="3"/>
    </row>
    <row r="109" spans="1:28" ht="15" x14ac:dyDescent="0.2">
      <c r="A109" s="36" t="s">
        <v>144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25" t="str">
        <f t="shared" si="45"/>
        <v>NA</v>
      </c>
      <c r="Q109" s="48" t="str">
        <f t="shared" si="62"/>
        <v>NA</v>
      </c>
      <c r="R109" s="26" t="str">
        <f t="shared" si="62"/>
        <v>NA</v>
      </c>
      <c r="S109" s="26" t="str">
        <f t="shared" si="62"/>
        <v>NA</v>
      </c>
      <c r="T109" s="26" t="str">
        <f t="shared" si="62"/>
        <v>NA</v>
      </c>
      <c r="U109" s="26" t="str">
        <f t="shared" si="62"/>
        <v>NA</v>
      </c>
      <c r="V109" s="26" t="str">
        <f t="shared" si="62"/>
        <v>NA</v>
      </c>
      <c r="W109" s="26" t="str">
        <f t="shared" si="62"/>
        <v>NA</v>
      </c>
      <c r="X109" s="26" t="str">
        <f t="shared" si="62"/>
        <v>NA</v>
      </c>
      <c r="Y109" s="26" t="str">
        <f t="shared" si="62"/>
        <v>NA</v>
      </c>
      <c r="Z109" s="27" t="str">
        <f t="shared" si="62"/>
        <v>NA</v>
      </c>
      <c r="AA109" s="3"/>
      <c r="AB109" s="3"/>
    </row>
    <row r="110" spans="1:28" ht="15" x14ac:dyDescent="0.2">
      <c r="A110" s="36" t="s">
        <v>145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25" t="str">
        <f t="shared" si="45"/>
        <v>NA</v>
      </c>
      <c r="Q110" s="48" t="str">
        <f t="shared" si="62"/>
        <v>NA</v>
      </c>
      <c r="R110" s="26" t="str">
        <f t="shared" si="62"/>
        <v>NA</v>
      </c>
      <c r="S110" s="26" t="str">
        <f t="shared" si="62"/>
        <v>NA</v>
      </c>
      <c r="T110" s="26" t="str">
        <f t="shared" si="62"/>
        <v>NA</v>
      </c>
      <c r="U110" s="26" t="str">
        <f t="shared" si="62"/>
        <v>NA</v>
      </c>
      <c r="V110" s="26" t="str">
        <f t="shared" si="62"/>
        <v>NA</v>
      </c>
      <c r="W110" s="26" t="str">
        <f t="shared" si="62"/>
        <v>NA</v>
      </c>
      <c r="X110" s="26" t="str">
        <f t="shared" si="62"/>
        <v>NA</v>
      </c>
      <c r="Y110" s="26" t="str">
        <f t="shared" si="62"/>
        <v>NA</v>
      </c>
      <c r="Z110" s="27" t="str">
        <f t="shared" si="62"/>
        <v>NA</v>
      </c>
      <c r="AA110" s="3"/>
      <c r="AB110" s="3"/>
    </row>
    <row r="111" spans="1:28" ht="15.75" x14ac:dyDescent="0.2">
      <c r="A111" s="33" t="s">
        <v>154</v>
      </c>
      <c r="B111" s="39">
        <f>B10-B76-B101-B120</f>
        <v>13020575704</v>
      </c>
      <c r="C111" s="39">
        <f t="shared" ref="C111:O111" si="94">C10-C76-C101-C120</f>
        <v>6073984063</v>
      </c>
      <c r="D111" s="39">
        <f t="shared" si="94"/>
        <v>15027930502</v>
      </c>
      <c r="E111" s="39">
        <f t="shared" si="94"/>
        <v>14923252233</v>
      </c>
      <c r="F111" s="39">
        <f t="shared" si="94"/>
        <v>-19240951000</v>
      </c>
      <c r="G111" s="39">
        <f t="shared" si="94"/>
        <v>-19818180000</v>
      </c>
      <c r="H111" s="39">
        <f t="shared" si="94"/>
        <v>-20412726000</v>
      </c>
      <c r="I111" s="39">
        <f t="shared" si="94"/>
        <v>-21025107000</v>
      </c>
      <c r="J111" s="39">
        <f t="shared" si="94"/>
        <v>-21655859000</v>
      </c>
      <c r="K111" s="39">
        <f t="shared" si="94"/>
        <v>-22305534000</v>
      </c>
      <c r="L111" s="39">
        <f t="shared" si="94"/>
        <v>-22974699000</v>
      </c>
      <c r="M111" s="39">
        <f t="shared" si="94"/>
        <v>-23663940000</v>
      </c>
      <c r="N111" s="39">
        <f t="shared" si="94"/>
        <v>-24373858000</v>
      </c>
      <c r="O111" s="39">
        <f t="shared" si="94"/>
        <v>-25105075000</v>
      </c>
      <c r="P111" s="25">
        <f t="shared" si="45"/>
        <v>-1.2803460195293894</v>
      </c>
      <c r="Q111" s="48">
        <f t="shared" si="62"/>
        <v>-1.2893269308584232</v>
      </c>
      <c r="R111" s="26">
        <f t="shared" si="62"/>
        <v>1.0300000244270671</v>
      </c>
      <c r="S111" s="26">
        <f t="shared" si="62"/>
        <v>1.0300000302752321</v>
      </c>
      <c r="T111" s="26">
        <f t="shared" si="62"/>
        <v>1.0299999617885431</v>
      </c>
      <c r="U111" s="26">
        <f t="shared" si="62"/>
        <v>1.0299999424497579</v>
      </c>
      <c r="V111" s="26">
        <f t="shared" si="62"/>
        <v>1.0299999644438025</v>
      </c>
      <c r="W111" s="26">
        <f t="shared" si="62"/>
        <v>1.0299999542714378</v>
      </c>
      <c r="X111" s="26">
        <f t="shared" si="62"/>
        <v>1.0300000013057842</v>
      </c>
      <c r="Y111" s="26">
        <f t="shared" si="62"/>
        <v>1.029999991548322</v>
      </c>
      <c r="Z111" s="27">
        <f t="shared" si="62"/>
        <v>1.0300000516947296</v>
      </c>
      <c r="AA111" s="3"/>
      <c r="AB111" s="3"/>
    </row>
    <row r="112" spans="1:28" ht="15.75" x14ac:dyDescent="0.2">
      <c r="A112" s="35" t="s">
        <v>146</v>
      </c>
      <c r="B112" s="40">
        <f t="shared" ref="B112:O112" si="95">SUM(B113:B119)</f>
        <v>12221597247</v>
      </c>
      <c r="C112" s="40">
        <f t="shared" si="95"/>
        <v>11682764468</v>
      </c>
      <c r="D112" s="40">
        <f t="shared" si="95"/>
        <v>12221597247</v>
      </c>
      <c r="E112" s="40">
        <f t="shared" si="95"/>
        <v>12221597247</v>
      </c>
      <c r="F112" s="40">
        <f t="shared" si="95"/>
        <v>14588245000</v>
      </c>
      <c r="G112" s="40">
        <f t="shared" si="95"/>
        <v>15025892000</v>
      </c>
      <c r="H112" s="40">
        <f t="shared" si="95"/>
        <v>15476669000</v>
      </c>
      <c r="I112" s="40">
        <f t="shared" si="95"/>
        <v>15940969000</v>
      </c>
      <c r="J112" s="40">
        <f t="shared" si="95"/>
        <v>16419198000</v>
      </c>
      <c r="K112" s="40">
        <f t="shared" si="95"/>
        <v>16911774000</v>
      </c>
      <c r="L112" s="40">
        <f t="shared" si="95"/>
        <v>17419127000</v>
      </c>
      <c r="M112" s="40">
        <f t="shared" si="95"/>
        <v>17941701000</v>
      </c>
      <c r="N112" s="40">
        <f t="shared" si="95"/>
        <v>18479952000</v>
      </c>
      <c r="O112" s="40">
        <f t="shared" si="95"/>
        <v>19034351000</v>
      </c>
      <c r="P112" s="25">
        <f t="shared" si="45"/>
        <v>1.1936447180486931</v>
      </c>
      <c r="Q112" s="48">
        <f t="shared" si="62"/>
        <v>1.1936447180486931</v>
      </c>
      <c r="R112" s="26">
        <f t="shared" si="62"/>
        <v>1.0299999760080805</v>
      </c>
      <c r="S112" s="26">
        <f t="shared" si="62"/>
        <v>1.0300000159724294</v>
      </c>
      <c r="T112" s="26">
        <f t="shared" si="62"/>
        <v>1.0299999954770629</v>
      </c>
      <c r="U112" s="26">
        <f t="shared" si="62"/>
        <v>1.0299999956087988</v>
      </c>
      <c r="V112" s="26">
        <f t="shared" si="62"/>
        <v>1.0300000036542589</v>
      </c>
      <c r="W112" s="26">
        <f t="shared" si="62"/>
        <v>1.0299999869913115</v>
      </c>
      <c r="X112" s="26">
        <f t="shared" si="62"/>
        <v>1.03000001090755</v>
      </c>
      <c r="Y112" s="26">
        <f t="shared" si="62"/>
        <v>1.0299999983279178</v>
      </c>
      <c r="Z112" s="27">
        <f t="shared" si="62"/>
        <v>1.0300000238095857</v>
      </c>
      <c r="AA112" s="3"/>
      <c r="AB112" s="3"/>
    </row>
    <row r="113" spans="1:28" ht="15" x14ac:dyDescent="0.2">
      <c r="A113" s="37" t="s">
        <v>147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25" t="str">
        <f t="shared" si="45"/>
        <v>NA</v>
      </c>
      <c r="Q113" s="48" t="str">
        <f t="shared" si="62"/>
        <v>NA</v>
      </c>
      <c r="R113" s="26" t="str">
        <f t="shared" si="62"/>
        <v>NA</v>
      </c>
      <c r="S113" s="26" t="str">
        <f t="shared" si="62"/>
        <v>NA</v>
      </c>
      <c r="T113" s="26" t="str">
        <f t="shared" si="62"/>
        <v>NA</v>
      </c>
      <c r="U113" s="26" t="str">
        <f t="shared" si="62"/>
        <v>NA</v>
      </c>
      <c r="V113" s="26" t="str">
        <f t="shared" si="62"/>
        <v>NA</v>
      </c>
      <c r="W113" s="26" t="str">
        <f t="shared" si="62"/>
        <v>NA</v>
      </c>
      <c r="X113" s="26" t="str">
        <f t="shared" si="62"/>
        <v>NA</v>
      </c>
      <c r="Y113" s="26" t="str">
        <f t="shared" si="62"/>
        <v>NA</v>
      </c>
      <c r="Z113" s="27" t="str">
        <f t="shared" si="62"/>
        <v>NA</v>
      </c>
      <c r="AA113" s="3"/>
      <c r="AB113" s="3"/>
    </row>
    <row r="114" spans="1:28" ht="15" x14ac:dyDescent="0.2">
      <c r="A114" s="37" t="s">
        <v>148</v>
      </c>
      <c r="B114" s="45">
        <v>12221597247</v>
      </c>
      <c r="C114" s="45">
        <v>11682764468</v>
      </c>
      <c r="D114" s="45">
        <v>12221597247</v>
      </c>
      <c r="E114" s="45">
        <v>12221597247</v>
      </c>
      <c r="F114" s="45">
        <v>14588245000</v>
      </c>
      <c r="G114" s="45">
        <f t="shared" ref="G114" si="96">+ROUND(F114*1.03,-3)</f>
        <v>15025892000</v>
      </c>
      <c r="H114" s="45">
        <f t="shared" ref="H114" si="97">+ROUND(G114*1.03,-3)</f>
        <v>15476669000</v>
      </c>
      <c r="I114" s="45">
        <f t="shared" ref="I114" si="98">+ROUND(H114*1.03,-3)</f>
        <v>15940969000</v>
      </c>
      <c r="J114" s="45">
        <f t="shared" ref="J114" si="99">+ROUND(I114*1.03,-3)</f>
        <v>16419198000</v>
      </c>
      <c r="K114" s="45">
        <f t="shared" ref="K114" si="100">+ROUND(J114*1.03,-3)</f>
        <v>16911774000</v>
      </c>
      <c r="L114" s="45">
        <f t="shared" ref="L114" si="101">+ROUND(K114*1.03,-3)</f>
        <v>17419127000</v>
      </c>
      <c r="M114" s="45">
        <f t="shared" ref="M114" si="102">+ROUND(L114*1.03,-3)</f>
        <v>17941701000</v>
      </c>
      <c r="N114" s="45">
        <f t="shared" ref="N114" si="103">+ROUND(M114*1.03,-3)</f>
        <v>18479952000</v>
      </c>
      <c r="O114" s="45">
        <f t="shared" ref="O114" si="104">+ROUND(N114*1.03,-3)</f>
        <v>19034351000</v>
      </c>
      <c r="P114" s="25">
        <f t="shared" si="45"/>
        <v>1.1936447180486931</v>
      </c>
      <c r="Q114" s="48">
        <f t="shared" si="62"/>
        <v>1.1936447180486931</v>
      </c>
      <c r="R114" s="26">
        <f t="shared" si="62"/>
        <v>1.0299999760080805</v>
      </c>
      <c r="S114" s="26">
        <f t="shared" si="62"/>
        <v>1.0300000159724294</v>
      </c>
      <c r="T114" s="26">
        <f t="shared" si="62"/>
        <v>1.0299999954770629</v>
      </c>
      <c r="U114" s="26">
        <f t="shared" si="62"/>
        <v>1.0299999956087988</v>
      </c>
      <c r="V114" s="26">
        <f t="shared" si="62"/>
        <v>1.0300000036542589</v>
      </c>
      <c r="W114" s="26">
        <f t="shared" si="62"/>
        <v>1.0299999869913115</v>
      </c>
      <c r="X114" s="26">
        <f t="shared" si="62"/>
        <v>1.03000001090755</v>
      </c>
      <c r="Y114" s="26">
        <f t="shared" si="62"/>
        <v>1.0299999983279178</v>
      </c>
      <c r="Z114" s="27">
        <f t="shared" si="62"/>
        <v>1.0300000238095857</v>
      </c>
      <c r="AA114" s="3"/>
      <c r="AB114" s="3"/>
    </row>
    <row r="115" spans="1:28" ht="15" x14ac:dyDescent="0.2">
      <c r="A115" s="37" t="s">
        <v>149</v>
      </c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25" t="str">
        <f t="shared" si="45"/>
        <v>NA</v>
      </c>
      <c r="Q115" s="48" t="str">
        <f t="shared" si="62"/>
        <v>NA</v>
      </c>
      <c r="R115" s="26" t="str">
        <f t="shared" si="62"/>
        <v>NA</v>
      </c>
      <c r="S115" s="26" t="str">
        <f t="shared" si="62"/>
        <v>NA</v>
      </c>
      <c r="T115" s="26" t="str">
        <f t="shared" si="62"/>
        <v>NA</v>
      </c>
      <c r="U115" s="26" t="str">
        <f t="shared" si="62"/>
        <v>NA</v>
      </c>
      <c r="V115" s="26" t="str">
        <f t="shared" si="62"/>
        <v>NA</v>
      </c>
      <c r="W115" s="26" t="str">
        <f t="shared" si="62"/>
        <v>NA</v>
      </c>
      <c r="X115" s="26" t="str">
        <f t="shared" si="62"/>
        <v>NA</v>
      </c>
      <c r="Y115" s="26" t="str">
        <f t="shared" si="62"/>
        <v>NA</v>
      </c>
      <c r="Z115" s="27" t="str">
        <f t="shared" si="62"/>
        <v>NA</v>
      </c>
      <c r="AA115" s="3"/>
      <c r="AB115" s="3"/>
    </row>
    <row r="116" spans="1:28" ht="15" x14ac:dyDescent="0.2">
      <c r="A116" s="37" t="s">
        <v>150</v>
      </c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25" t="str">
        <f t="shared" si="45"/>
        <v>NA</v>
      </c>
      <c r="Q116" s="48" t="str">
        <f t="shared" si="62"/>
        <v>NA</v>
      </c>
      <c r="R116" s="26" t="str">
        <f t="shared" si="62"/>
        <v>NA</v>
      </c>
      <c r="S116" s="26" t="str">
        <f t="shared" si="62"/>
        <v>NA</v>
      </c>
      <c r="T116" s="26" t="str">
        <f t="shared" si="62"/>
        <v>NA</v>
      </c>
      <c r="U116" s="26" t="str">
        <f t="shared" si="62"/>
        <v>NA</v>
      </c>
      <c r="V116" s="26" t="str">
        <f t="shared" si="62"/>
        <v>NA</v>
      </c>
      <c r="W116" s="26" t="str">
        <f t="shared" si="62"/>
        <v>NA</v>
      </c>
      <c r="X116" s="26" t="str">
        <f t="shared" si="62"/>
        <v>NA</v>
      </c>
      <c r="Y116" s="26" t="str">
        <f t="shared" si="62"/>
        <v>NA</v>
      </c>
      <c r="Z116" s="27" t="str">
        <f t="shared" si="62"/>
        <v>NA</v>
      </c>
      <c r="AA116" s="3"/>
      <c r="AB116" s="3"/>
    </row>
    <row r="117" spans="1:28" ht="15" x14ac:dyDescent="0.2">
      <c r="A117" s="37" t="s">
        <v>151</v>
      </c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25" t="str">
        <f t="shared" si="45"/>
        <v>NA</v>
      </c>
      <c r="Q117" s="48" t="str">
        <f t="shared" si="62"/>
        <v>NA</v>
      </c>
      <c r="R117" s="26" t="str">
        <f t="shared" si="62"/>
        <v>NA</v>
      </c>
      <c r="S117" s="26" t="str">
        <f t="shared" si="62"/>
        <v>NA</v>
      </c>
      <c r="T117" s="26" t="str">
        <f t="shared" si="62"/>
        <v>NA</v>
      </c>
      <c r="U117" s="26" t="str">
        <f t="shared" si="62"/>
        <v>NA</v>
      </c>
      <c r="V117" s="26" t="str">
        <f t="shared" si="62"/>
        <v>NA</v>
      </c>
      <c r="W117" s="26" t="str">
        <f t="shared" si="62"/>
        <v>NA</v>
      </c>
      <c r="X117" s="26" t="str">
        <f t="shared" si="62"/>
        <v>NA</v>
      </c>
      <c r="Y117" s="26" t="str">
        <f t="shared" si="62"/>
        <v>NA</v>
      </c>
      <c r="Z117" s="27" t="str">
        <f t="shared" si="62"/>
        <v>NA</v>
      </c>
      <c r="AA117" s="3"/>
      <c r="AB117" s="3"/>
    </row>
    <row r="118" spans="1:28" ht="15" x14ac:dyDescent="0.2">
      <c r="A118" s="37" t="s">
        <v>152</v>
      </c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25" t="str">
        <f t="shared" si="45"/>
        <v>NA</v>
      </c>
      <c r="Q118" s="48" t="str">
        <f t="shared" si="62"/>
        <v>NA</v>
      </c>
      <c r="R118" s="26" t="str">
        <f t="shared" si="62"/>
        <v>NA</v>
      </c>
      <c r="S118" s="26" t="str">
        <f t="shared" si="62"/>
        <v>NA</v>
      </c>
      <c r="T118" s="26" t="str">
        <f t="shared" si="62"/>
        <v>NA</v>
      </c>
      <c r="U118" s="26" t="str">
        <f t="shared" si="62"/>
        <v>NA</v>
      </c>
      <c r="V118" s="26" t="str">
        <f t="shared" si="62"/>
        <v>NA</v>
      </c>
      <c r="W118" s="26" t="str">
        <f t="shared" si="62"/>
        <v>NA</v>
      </c>
      <c r="X118" s="26" t="str">
        <f t="shared" si="62"/>
        <v>NA</v>
      </c>
      <c r="Y118" s="26" t="str">
        <f t="shared" si="62"/>
        <v>NA</v>
      </c>
      <c r="Z118" s="27" t="str">
        <f t="shared" si="62"/>
        <v>NA</v>
      </c>
      <c r="AA118" s="3"/>
      <c r="AB118" s="3"/>
    </row>
    <row r="119" spans="1:28" ht="15" x14ac:dyDescent="0.2">
      <c r="A119" s="37" t="s">
        <v>153</v>
      </c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25" t="str">
        <f t="shared" si="45"/>
        <v>NA</v>
      </c>
      <c r="Q119" s="48" t="str">
        <f t="shared" si="62"/>
        <v>NA</v>
      </c>
      <c r="R119" s="26" t="str">
        <f t="shared" si="62"/>
        <v>NA</v>
      </c>
      <c r="S119" s="26" t="str">
        <f t="shared" si="62"/>
        <v>NA</v>
      </c>
      <c r="T119" s="26" t="str">
        <f t="shared" si="62"/>
        <v>NA</v>
      </c>
      <c r="U119" s="26" t="str">
        <f t="shared" si="62"/>
        <v>NA</v>
      </c>
      <c r="V119" s="26" t="str">
        <f t="shared" si="62"/>
        <v>NA</v>
      </c>
      <c r="W119" s="26" t="str">
        <f t="shared" si="62"/>
        <v>NA</v>
      </c>
      <c r="X119" s="26" t="str">
        <f t="shared" si="62"/>
        <v>NA</v>
      </c>
      <c r="Y119" s="26" t="str">
        <f t="shared" si="62"/>
        <v>NA</v>
      </c>
      <c r="Z119" s="27" t="str">
        <f t="shared" si="62"/>
        <v>NA</v>
      </c>
      <c r="AA119" s="3"/>
      <c r="AB119" s="3"/>
    </row>
    <row r="120" spans="1:28" ht="15.75" x14ac:dyDescent="0.2">
      <c r="A120" s="35" t="s">
        <v>156</v>
      </c>
      <c r="B120" s="40">
        <f>SUM(B121:B122)</f>
        <v>41365539061</v>
      </c>
      <c r="C120" s="40">
        <f t="shared" ref="C120:O120" si="105">SUM(C121:C122)</f>
        <v>28277012219</v>
      </c>
      <c r="D120" s="40">
        <f t="shared" si="105"/>
        <v>37229153208</v>
      </c>
      <c r="E120" s="40">
        <f t="shared" si="105"/>
        <v>33102002993</v>
      </c>
      <c r="F120" s="40">
        <f t="shared" si="105"/>
        <v>28447765000</v>
      </c>
      <c r="G120" s="40">
        <f t="shared" si="105"/>
        <v>29301198000</v>
      </c>
      <c r="H120" s="40">
        <f t="shared" si="105"/>
        <v>30180234000</v>
      </c>
      <c r="I120" s="40">
        <f t="shared" si="105"/>
        <v>31085641000</v>
      </c>
      <c r="J120" s="40">
        <f t="shared" si="105"/>
        <v>32018210000</v>
      </c>
      <c r="K120" s="40">
        <f t="shared" si="105"/>
        <v>32978756000</v>
      </c>
      <c r="L120" s="40">
        <f t="shared" si="105"/>
        <v>33968118000</v>
      </c>
      <c r="M120" s="40">
        <f t="shared" si="105"/>
        <v>34987162000</v>
      </c>
      <c r="N120" s="40">
        <f t="shared" si="105"/>
        <v>36036777000</v>
      </c>
      <c r="O120" s="40">
        <f t="shared" si="105"/>
        <v>37117881000</v>
      </c>
      <c r="P120" s="25">
        <f t="shared" si="45"/>
        <v>0.76412602889627346</v>
      </c>
      <c r="Q120" s="48">
        <f t="shared" si="62"/>
        <v>0.85939708862982644</v>
      </c>
      <c r="R120" s="26">
        <f t="shared" si="62"/>
        <v>1.0300000017576074</v>
      </c>
      <c r="S120" s="26">
        <f t="shared" si="62"/>
        <v>1.0300000020476978</v>
      </c>
      <c r="T120" s="26">
        <f t="shared" si="62"/>
        <v>1.0299999993373146</v>
      </c>
      <c r="U120" s="26">
        <f t="shared" si="62"/>
        <v>1.0299999926010854</v>
      </c>
      <c r="V120" s="26">
        <f t="shared" si="62"/>
        <v>1.0299999906303319</v>
      </c>
      <c r="W120" s="26">
        <f t="shared" si="62"/>
        <v>1.0299999793806656</v>
      </c>
      <c r="X120" s="26">
        <f t="shared" si="62"/>
        <v>1.0300000135421103</v>
      </c>
      <c r="Y120" s="26">
        <f t="shared" si="62"/>
        <v>1.0300000040014676</v>
      </c>
      <c r="Z120" s="27">
        <f t="shared" si="62"/>
        <v>1.0300000191471064</v>
      </c>
      <c r="AA120" s="3"/>
      <c r="AB120" s="3"/>
    </row>
    <row r="121" spans="1:28" ht="15" x14ac:dyDescent="0.2">
      <c r="A121" s="37" t="s">
        <v>157</v>
      </c>
      <c r="B121" s="45">
        <v>1680534</v>
      </c>
      <c r="C121" s="45">
        <v>1680534</v>
      </c>
      <c r="D121" s="45">
        <v>1680534</v>
      </c>
      <c r="E121" s="45">
        <v>1680534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25">
        <f t="shared" si="45"/>
        <v>0</v>
      </c>
      <c r="Q121" s="48">
        <f t="shared" si="62"/>
        <v>0</v>
      </c>
      <c r="R121" s="26" t="str">
        <f t="shared" si="62"/>
        <v>NA</v>
      </c>
      <c r="S121" s="26" t="str">
        <f t="shared" si="62"/>
        <v>NA</v>
      </c>
      <c r="T121" s="26" t="str">
        <f t="shared" si="62"/>
        <v>NA</v>
      </c>
      <c r="U121" s="26" t="str">
        <f t="shared" si="62"/>
        <v>NA</v>
      </c>
      <c r="V121" s="26" t="str">
        <f t="shared" si="62"/>
        <v>NA</v>
      </c>
      <c r="W121" s="26" t="str">
        <f t="shared" si="62"/>
        <v>NA</v>
      </c>
      <c r="X121" s="26" t="str">
        <f t="shared" si="62"/>
        <v>NA</v>
      </c>
      <c r="Y121" s="26" t="str">
        <f t="shared" si="62"/>
        <v>NA</v>
      </c>
      <c r="Z121" s="27" t="str">
        <f t="shared" si="62"/>
        <v>NA</v>
      </c>
      <c r="AA121" s="3"/>
      <c r="AB121" s="3"/>
    </row>
    <row r="122" spans="1:28" ht="15" x14ac:dyDescent="0.2">
      <c r="A122" s="37" t="s">
        <v>158</v>
      </c>
      <c r="B122" s="45">
        <f>+B123+B124</f>
        <v>41363858527</v>
      </c>
      <c r="C122" s="45">
        <f t="shared" ref="C122:O122" si="106">+C123+C124</f>
        <v>28275331685</v>
      </c>
      <c r="D122" s="45">
        <f t="shared" si="106"/>
        <v>37227472674</v>
      </c>
      <c r="E122" s="45">
        <f t="shared" si="106"/>
        <v>33100322459</v>
      </c>
      <c r="F122" s="45">
        <f t="shared" si="106"/>
        <v>28447765000</v>
      </c>
      <c r="G122" s="45">
        <f t="shared" si="106"/>
        <v>29301198000</v>
      </c>
      <c r="H122" s="45">
        <f t="shared" si="106"/>
        <v>30180234000</v>
      </c>
      <c r="I122" s="45">
        <f t="shared" si="106"/>
        <v>31085641000</v>
      </c>
      <c r="J122" s="45">
        <f t="shared" si="106"/>
        <v>32018210000</v>
      </c>
      <c r="K122" s="45">
        <f t="shared" si="106"/>
        <v>32978756000</v>
      </c>
      <c r="L122" s="45">
        <f t="shared" si="106"/>
        <v>33968118000</v>
      </c>
      <c r="M122" s="45">
        <f t="shared" si="106"/>
        <v>34987162000</v>
      </c>
      <c r="N122" s="45">
        <f t="shared" si="106"/>
        <v>36036777000</v>
      </c>
      <c r="O122" s="45">
        <f t="shared" si="106"/>
        <v>37117881000</v>
      </c>
      <c r="P122" s="25">
        <f t="shared" si="45"/>
        <v>0.76416052330805073</v>
      </c>
      <c r="Q122" s="48">
        <f t="shared" si="62"/>
        <v>0.85944072101524294</v>
      </c>
      <c r="R122" s="26">
        <f t="shared" si="62"/>
        <v>1.0300000017576074</v>
      </c>
      <c r="S122" s="26">
        <f t="shared" si="62"/>
        <v>1.0300000020476978</v>
      </c>
      <c r="T122" s="26">
        <f t="shared" si="62"/>
        <v>1.0299999993373146</v>
      </c>
      <c r="U122" s="26">
        <f t="shared" si="62"/>
        <v>1.0299999926010854</v>
      </c>
      <c r="V122" s="26">
        <f t="shared" si="62"/>
        <v>1.0299999906303319</v>
      </c>
      <c r="W122" s="26">
        <f t="shared" si="62"/>
        <v>1.0299999793806656</v>
      </c>
      <c r="X122" s="26">
        <f t="shared" si="62"/>
        <v>1.0300000135421103</v>
      </c>
      <c r="Y122" s="26">
        <f t="shared" si="62"/>
        <v>1.0300000040014676</v>
      </c>
      <c r="Z122" s="27">
        <f t="shared" si="62"/>
        <v>1.0300000191471064</v>
      </c>
      <c r="AA122" s="3"/>
      <c r="AB122" s="3"/>
    </row>
    <row r="123" spans="1:28" ht="15" x14ac:dyDescent="0.2">
      <c r="A123" s="37" t="s">
        <v>159</v>
      </c>
      <c r="B123" s="45">
        <v>1683131321</v>
      </c>
      <c r="C123" s="45">
        <v>1236751322</v>
      </c>
      <c r="D123" s="45">
        <v>1514818189</v>
      </c>
      <c r="E123" s="45">
        <v>1514818189</v>
      </c>
      <c r="F123" s="45">
        <v>2025875000</v>
      </c>
      <c r="G123" s="45">
        <f t="shared" ref="G123:G124" si="107">+ROUND(F123*1.03,-3)</f>
        <v>2086651000</v>
      </c>
      <c r="H123" s="45">
        <f t="shared" ref="H123:H124" si="108">+ROUND(G123*1.03,-3)</f>
        <v>2149251000</v>
      </c>
      <c r="I123" s="45">
        <f t="shared" ref="I123:I124" si="109">+ROUND(H123*1.03,-3)</f>
        <v>2213729000</v>
      </c>
      <c r="J123" s="45">
        <f t="shared" ref="J123:J124" si="110">+ROUND(I123*1.03,-3)</f>
        <v>2280141000</v>
      </c>
      <c r="K123" s="45">
        <f t="shared" ref="K123:K124" si="111">+ROUND(J123*1.03,-3)</f>
        <v>2348545000</v>
      </c>
      <c r="L123" s="45">
        <f t="shared" ref="L123:L124" si="112">+ROUND(K123*1.03,-3)</f>
        <v>2419001000</v>
      </c>
      <c r="M123" s="45">
        <f t="shared" ref="M123:M124" si="113">+ROUND(L123*1.03,-3)</f>
        <v>2491571000</v>
      </c>
      <c r="N123" s="45">
        <f t="shared" ref="N123:N124" si="114">+ROUND(M123*1.03,-3)</f>
        <v>2566318000</v>
      </c>
      <c r="O123" s="45">
        <f t="shared" ref="O123:O124" si="115">+ROUND(N123*1.03,-3)</f>
        <v>2643308000</v>
      </c>
      <c r="P123" s="25">
        <f t="shared" si="45"/>
        <v>1.3373717154382545</v>
      </c>
      <c r="Q123" s="48">
        <f t="shared" si="62"/>
        <v>1.3373717154382545</v>
      </c>
      <c r="R123" s="26">
        <f t="shared" si="62"/>
        <v>1.0299998765965324</v>
      </c>
      <c r="S123" s="26">
        <f t="shared" si="62"/>
        <v>1.0300002252413076</v>
      </c>
      <c r="T123" s="26">
        <f t="shared" si="62"/>
        <v>1.0300002186808335</v>
      </c>
      <c r="U123" s="26">
        <f t="shared" si="62"/>
        <v>1.0300000587244418</v>
      </c>
      <c r="V123" s="26">
        <f t="shared" si="62"/>
        <v>1.0299998991290451</v>
      </c>
      <c r="W123" s="26">
        <f t="shared" si="62"/>
        <v>1.0299998509715589</v>
      </c>
      <c r="X123" s="26">
        <f t="shared" si="62"/>
        <v>1.0299999875981862</v>
      </c>
      <c r="Y123" s="26">
        <f t="shared" si="62"/>
        <v>1.0299999478240838</v>
      </c>
      <c r="Z123" s="27">
        <f t="shared" si="62"/>
        <v>1.0300001792451285</v>
      </c>
      <c r="AA123" s="3"/>
      <c r="AB123" s="3"/>
    </row>
    <row r="124" spans="1:28" ht="15" x14ac:dyDescent="0.2">
      <c r="A124" s="37" t="s">
        <v>160</v>
      </c>
      <c r="B124" s="45">
        <v>39680727206</v>
      </c>
      <c r="C124" s="45">
        <v>27038580363</v>
      </c>
      <c r="D124" s="45">
        <v>35712654485</v>
      </c>
      <c r="E124" s="45">
        <v>31585504270</v>
      </c>
      <c r="F124" s="45">
        <v>26421890000</v>
      </c>
      <c r="G124" s="45">
        <f t="shared" si="107"/>
        <v>27214547000</v>
      </c>
      <c r="H124" s="45">
        <f t="shared" si="108"/>
        <v>28030983000</v>
      </c>
      <c r="I124" s="45">
        <f t="shared" si="109"/>
        <v>28871912000</v>
      </c>
      <c r="J124" s="45">
        <f t="shared" si="110"/>
        <v>29738069000</v>
      </c>
      <c r="K124" s="45">
        <f t="shared" si="111"/>
        <v>30630211000</v>
      </c>
      <c r="L124" s="45">
        <f t="shared" si="112"/>
        <v>31549117000</v>
      </c>
      <c r="M124" s="45">
        <f t="shared" si="113"/>
        <v>32495591000</v>
      </c>
      <c r="N124" s="45">
        <f t="shared" si="114"/>
        <v>33470459000</v>
      </c>
      <c r="O124" s="45">
        <f t="shared" si="115"/>
        <v>34474573000</v>
      </c>
      <c r="P124" s="25">
        <f t="shared" si="45"/>
        <v>0.73984671206946273</v>
      </c>
      <c r="Q124" s="48">
        <f t="shared" si="62"/>
        <v>0.8365194924272773</v>
      </c>
      <c r="R124" s="26">
        <f t="shared" si="62"/>
        <v>1.0300000113542218</v>
      </c>
      <c r="S124" s="26">
        <f t="shared" si="62"/>
        <v>1.0299999849345278</v>
      </c>
      <c r="T124" s="26">
        <f t="shared" si="62"/>
        <v>1.0299999825193429</v>
      </c>
      <c r="U124" s="26">
        <f t="shared" si="62"/>
        <v>1.0299999875311341</v>
      </c>
      <c r="V124" s="26">
        <f t="shared" si="62"/>
        <v>1.0299999976461147</v>
      </c>
      <c r="W124" s="26">
        <f t="shared" si="62"/>
        <v>1.029999989226323</v>
      </c>
      <c r="X124" s="26">
        <f t="shared" si="62"/>
        <v>1.030000015531338</v>
      </c>
      <c r="Y124" s="26">
        <f t="shared" si="62"/>
        <v>1.0300000083088194</v>
      </c>
      <c r="Z124" s="27">
        <f t="shared" si="62"/>
        <v>1.0300000068717312</v>
      </c>
      <c r="AA124" s="3"/>
      <c r="AB124" s="3"/>
    </row>
    <row r="125" spans="1:28" ht="16.5" thickBot="1" x14ac:dyDescent="0.3">
      <c r="A125" s="17" t="s">
        <v>23</v>
      </c>
      <c r="B125" s="46">
        <f t="shared" ref="B125:O125" si="116">B111-B112</f>
        <v>798978457</v>
      </c>
      <c r="C125" s="46">
        <f t="shared" si="116"/>
        <v>-5608780405</v>
      </c>
      <c r="D125" s="46">
        <f t="shared" si="116"/>
        <v>2806333255</v>
      </c>
      <c r="E125" s="46">
        <f t="shared" si="116"/>
        <v>2701654986</v>
      </c>
      <c r="F125" s="46">
        <f t="shared" si="116"/>
        <v>-33829196000</v>
      </c>
      <c r="G125" s="46">
        <f t="shared" si="116"/>
        <v>-34844072000</v>
      </c>
      <c r="H125" s="46">
        <f t="shared" si="116"/>
        <v>-35889395000</v>
      </c>
      <c r="I125" s="46">
        <f t="shared" si="116"/>
        <v>-36966076000</v>
      </c>
      <c r="J125" s="46">
        <f t="shared" si="116"/>
        <v>-38075057000</v>
      </c>
      <c r="K125" s="46">
        <f t="shared" si="116"/>
        <v>-39217308000</v>
      </c>
      <c r="L125" s="46">
        <f t="shared" si="116"/>
        <v>-40393826000</v>
      </c>
      <c r="M125" s="46">
        <f t="shared" si="116"/>
        <v>-41605641000</v>
      </c>
      <c r="N125" s="46">
        <f t="shared" si="116"/>
        <v>-42853810000</v>
      </c>
      <c r="O125" s="46">
        <f t="shared" si="116"/>
        <v>-44139426000</v>
      </c>
      <c r="P125" s="28">
        <f t="shared" si="45"/>
        <v>-12.05458971764207</v>
      </c>
      <c r="Q125" s="49">
        <f t="shared" ref="Q125:Z125" si="117">IF(E125=0,"NA",F125/E125)</f>
        <v>-12.521656605045127</v>
      </c>
      <c r="R125" s="29">
        <f t="shared" si="117"/>
        <v>1.0300000035472319</v>
      </c>
      <c r="S125" s="29">
        <f t="shared" si="117"/>
        <v>1.0300000241074005</v>
      </c>
      <c r="T125" s="29">
        <f t="shared" si="117"/>
        <v>1.0299999763161234</v>
      </c>
      <c r="U125" s="29">
        <f t="shared" si="117"/>
        <v>1.0299999653736578</v>
      </c>
      <c r="V125" s="29">
        <f t="shared" si="117"/>
        <v>1.0299999813526215</v>
      </c>
      <c r="W125" s="29">
        <f t="shared" si="117"/>
        <v>1.0299999683813075</v>
      </c>
      <c r="X125" s="29">
        <f t="shared" si="117"/>
        <v>1.0300000054463769</v>
      </c>
      <c r="Y125" s="29">
        <f t="shared" si="117"/>
        <v>1.0299999944719034</v>
      </c>
      <c r="Z125" s="30">
        <f t="shared" si="117"/>
        <v>1.0300000396697517</v>
      </c>
      <c r="AA125" s="4"/>
      <c r="AB125" s="4"/>
    </row>
    <row r="126" spans="1:28" x14ac:dyDescent="0.2">
      <c r="A126" s="18" t="s">
        <v>36</v>
      </c>
      <c r="B126" s="5"/>
      <c r="C126" s="6"/>
      <c r="D126" s="6"/>
      <c r="E126" s="6"/>
      <c r="F126" s="6"/>
      <c r="G126" s="6"/>
      <c r="H126" s="5"/>
      <c r="I126" s="7"/>
      <c r="J126" s="7"/>
      <c r="K126" s="7"/>
      <c r="L126" s="7"/>
      <c r="M126" s="7"/>
      <c r="N126" s="7"/>
      <c r="O126" s="56" t="s">
        <v>168</v>
      </c>
      <c r="AA126" s="7"/>
      <c r="AB126" s="7"/>
    </row>
    <row r="127" spans="1:28" x14ac:dyDescent="0.2">
      <c r="A127" s="18" t="s">
        <v>38</v>
      </c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56" t="s">
        <v>167</v>
      </c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x14ac:dyDescent="0.2">
      <c r="A129" s="8"/>
      <c r="B129" s="7"/>
      <c r="C129" s="7"/>
      <c r="D129" s="8"/>
      <c r="E129" s="8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</sheetData>
  <mergeCells count="21">
    <mergeCell ref="A7:A9"/>
    <mergeCell ref="B7:D7"/>
    <mergeCell ref="B2:O2"/>
    <mergeCell ref="B3:O3"/>
    <mergeCell ref="B4:O4"/>
    <mergeCell ref="B5:O5"/>
    <mergeCell ref="A6:O6"/>
    <mergeCell ref="AA7:AA9"/>
    <mergeCell ref="AB7:AB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P7:Z7"/>
  </mergeCells>
  <pageMargins left="0.70866141732283472" right="0.70866141732283472" top="0.98425196850393704" bottom="0.94488188976377963" header="0" footer="0"/>
  <pageSetup scale="40" orientation="landscape" r:id="rId1"/>
  <headerFooter>
    <oddHeader>&amp;C&amp;G</oddHeader>
    <oddFooter>&amp;R102-F.01
V.8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87700-828e-44dc-bc9c-088eea3f2d4b">
      <Terms xmlns="http://schemas.microsoft.com/office/infopath/2007/PartnerControls"/>
    </lcf76f155ced4ddcb4097134ff3c332f>
    <TaxCatchAll xmlns="1df76daa-fa4c-4c26-aee6-0f3ec3407d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40E5E30BD1B847B1EDCBD260EDAE42" ma:contentTypeVersion="13" ma:contentTypeDescription="Crear nuevo documento." ma:contentTypeScope="" ma:versionID="64f835853972c5241aa605b87f802aaa">
  <xsd:schema xmlns:xsd="http://www.w3.org/2001/XMLSchema" xmlns:xs="http://www.w3.org/2001/XMLSchema" xmlns:p="http://schemas.microsoft.com/office/2006/metadata/properties" xmlns:ns2="fc987700-828e-44dc-bc9c-088eea3f2d4b" xmlns:ns3="6ab7c275-5357-4259-a1de-7d10afb4d07f" xmlns:ns4="1df76daa-fa4c-4c26-aee6-0f3ec3407db7" targetNamespace="http://schemas.microsoft.com/office/2006/metadata/properties" ma:root="true" ma:fieldsID="ef4035371184fb588d914d3169e50e3a" ns2:_="" ns3:_="" ns4:_="">
    <xsd:import namespace="fc987700-828e-44dc-bc9c-088eea3f2d4b"/>
    <xsd:import namespace="6ab7c275-5357-4259-a1de-7d10afb4d07f"/>
    <xsd:import namespace="1df76daa-fa4c-4c26-aee6-0f3ec3407d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87700-828e-44dc-bc9c-088eea3f2d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7c275-5357-4259-a1de-7d10afb4d07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76daa-fa4c-4c26-aee6-0f3ec3407db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53bce61-134a-4066-8111-77d9601f713f}" ma:internalName="TaxCatchAll" ma:showField="CatchAllData" ma:web="1df76daa-fa4c-4c26-aee6-0f3ec3407d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179273-CAF2-4EA5-B9FB-090016B5B217}">
  <ds:schemaRefs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9c6fa061-6fb9-423c-8bff-790bc7a9f0f6"/>
    <ds:schemaRef ds:uri="8856c4d2-28fc-4d01-8e5f-a874d943d6d4"/>
    <ds:schemaRef ds:uri="http://schemas.microsoft.com/office/2006/metadata/properties"/>
    <ds:schemaRef ds:uri="http://www.w3.org/XML/1998/namespace"/>
    <ds:schemaRef ds:uri="fc987700-828e-44dc-bc9c-088eea3f2d4b"/>
    <ds:schemaRef ds:uri="1df76daa-fa4c-4c26-aee6-0f3ec3407db7"/>
  </ds:schemaRefs>
</ds:datastoreItem>
</file>

<file path=customXml/itemProps2.xml><?xml version="1.0" encoding="utf-8"?>
<ds:datastoreItem xmlns:ds="http://schemas.openxmlformats.org/officeDocument/2006/customXml" ds:itemID="{89355DB9-8A5A-4331-9BC0-EF5B4CB870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CCECAE-ECF6-4B19-AD61-989029886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87700-828e-44dc-bc9c-088eea3f2d4b"/>
    <ds:schemaRef ds:uri="6ab7c275-5357-4259-a1de-7d10afb4d07f"/>
    <ds:schemaRef ds:uri="1df76daa-fa4c-4c26-aee6-0f3ec3407d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102-F.01</vt:lpstr>
    </vt:vector>
  </TitlesOfParts>
  <Company>SECRETARIA DE HACIENDA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sarria</dc:creator>
  <cp:lastModifiedBy>USUARIO</cp:lastModifiedBy>
  <cp:lastPrinted>2023-02-22T18:03:46Z</cp:lastPrinted>
  <dcterms:created xsi:type="dcterms:W3CDTF">2004-10-05T20:44:50Z</dcterms:created>
  <dcterms:modified xsi:type="dcterms:W3CDTF">2025-09-10T20:42:27Z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0x0101000940E5E30BD1B847B1EDCBD260EDAE42</vt:lpwstr>
  </property>
  <property fmtid="{D5CDD505-2E9C-101B-9397-08002B2CF9AE}" pid="3" name="MediaServiceImageTags">
    <vt:lpwstr/>
  </property>
</Properties>
</file>